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EF66211C-F2BE-477C-8742-14FDD0627DD7}" xr6:coauthVersionLast="47" xr6:coauthVersionMax="47" xr10:uidLastSave="{00000000-0000-0000-0000-000000000000}"/>
  <workbookProtection workbookAlgorithmName="SHA-512" workbookHashValue="dtyo8t+VuCHrgOGPjahi6xvsoHkpdAJKJ9dyxurAHaTon0PY4A7J5/XfPROMjtwZNwpbmJ2FWVNiZRRLuFUZLg==" workbookSaltValue="I0b5htu7+P0KFHv9dK8ulQ==" workbookSpinCount="100000" lockStructure="1"/>
  <bookViews>
    <workbookView xWindow="810" yWindow="810" windowWidth="29340" windowHeight="19050" xr2:uid="{00000000-000D-0000-FFFF-FFFF00000000}"/>
  </bookViews>
  <sheets>
    <sheet name="Calculation Tool" sheetId="1" r:id="rId1"/>
    <sheet name="Interactive Chart" sheetId="10" r:id="rId2"/>
    <sheet name="Materials" sheetId="9" r:id="rId3"/>
    <sheet name="Validation example" sheetId="11" r:id="rId4"/>
  </sheets>
  <definedNames>
    <definedName name="_xlnm.Print_Area" localSheetId="0">'Calculation Tool'!$A$1:$S$35</definedName>
    <definedName name="_xlnm.Print_Area" localSheetId="1">'Interactive Chart'!$C$22:$V$62</definedName>
    <definedName name="_xlnm.Print_Area" localSheetId="3">'Validation example'!$A$1:$S$35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 l="1"/>
  <c r="H8" i="11"/>
  <c r="V52" i="11" l="1"/>
  <c r="U52" i="11"/>
  <c r="T52" i="11"/>
  <c r="M51" i="11"/>
  <c r="R51" i="11" s="1"/>
  <c r="K51" i="11"/>
  <c r="O51" i="11" s="1"/>
  <c r="J51" i="11"/>
  <c r="L51" i="11" s="1"/>
  <c r="M50" i="11"/>
  <c r="K50" i="11"/>
  <c r="S50" i="11" s="1"/>
  <c r="J50" i="11"/>
  <c r="L50" i="11" s="1"/>
  <c r="P50" i="11" s="1"/>
  <c r="M49" i="11"/>
  <c r="K49" i="11"/>
  <c r="O49" i="11" s="1"/>
  <c r="J49" i="11"/>
  <c r="L49" i="11" s="1"/>
  <c r="M48" i="11"/>
  <c r="K48" i="11"/>
  <c r="R48" i="11" s="1"/>
  <c r="J48" i="11"/>
  <c r="L48" i="11" s="1"/>
  <c r="N47" i="11"/>
  <c r="M47" i="11"/>
  <c r="S47" i="11" s="1"/>
  <c r="L47" i="11"/>
  <c r="P47" i="11" s="1"/>
  <c r="K47" i="11"/>
  <c r="O47" i="11" s="1"/>
  <c r="J47" i="11"/>
  <c r="N46" i="11"/>
  <c r="M46" i="11"/>
  <c r="K46" i="11"/>
  <c r="O46" i="11" s="1"/>
  <c r="J46" i="11"/>
  <c r="L46" i="11" s="1"/>
  <c r="N45" i="11"/>
  <c r="M45" i="11"/>
  <c r="S45" i="11" s="1"/>
  <c r="K45" i="11"/>
  <c r="O45" i="11" s="1"/>
  <c r="J45" i="11"/>
  <c r="L45" i="11" s="1"/>
  <c r="P45" i="11" s="1"/>
  <c r="M44" i="11"/>
  <c r="J44" i="11"/>
  <c r="K44" i="11" s="1"/>
  <c r="J43" i="11"/>
  <c r="L43" i="11" s="1"/>
  <c r="J42" i="11"/>
  <c r="L42" i="11" s="1"/>
  <c r="AB41" i="11"/>
  <c r="AA41" i="11"/>
  <c r="Z41" i="11"/>
  <c r="Y41" i="11"/>
  <c r="M40" i="11"/>
  <c r="L40" i="11"/>
  <c r="F20" i="11"/>
  <c r="H17" i="11"/>
  <c r="H16" i="11"/>
  <c r="H15" i="11"/>
  <c r="H14" i="11"/>
  <c r="H13" i="11"/>
  <c r="H12" i="11"/>
  <c r="H11" i="11"/>
  <c r="H10" i="11"/>
  <c r="H9" i="11"/>
  <c r="S44" i="11" l="1"/>
  <c r="L44" i="11"/>
  <c r="P44" i="11" s="1"/>
  <c r="P46" i="11"/>
  <c r="Q46" i="11"/>
  <c r="M43" i="11"/>
  <c r="R44" i="11"/>
  <c r="V44" i="11" s="1"/>
  <c r="T46" i="11"/>
  <c r="S49" i="11"/>
  <c r="F19" i="11"/>
  <c r="N49" i="11"/>
  <c r="S51" i="11"/>
  <c r="V51" i="11" s="1"/>
  <c r="M42" i="11"/>
  <c r="T45" i="11"/>
  <c r="Q45" i="11"/>
  <c r="U45" i="11" s="1"/>
  <c r="S46" i="11"/>
  <c r="T47" i="11"/>
  <c r="Q47" i="11"/>
  <c r="U47" i="11" s="1"/>
  <c r="R49" i="11"/>
  <c r="V49" i="11" s="1"/>
  <c r="R50" i="11"/>
  <c r="V50" i="11" s="1"/>
  <c r="N51" i="11"/>
  <c r="T51" i="11" s="1"/>
  <c r="Q48" i="11"/>
  <c r="P48" i="11"/>
  <c r="U48" i="11" s="1"/>
  <c r="Q51" i="11"/>
  <c r="P51" i="11"/>
  <c r="T49" i="11"/>
  <c r="Q49" i="11"/>
  <c r="P49" i="11"/>
  <c r="S48" i="11"/>
  <c r="V48" i="11" s="1"/>
  <c r="K42" i="11"/>
  <c r="P42" i="11" s="1"/>
  <c r="K43" i="11"/>
  <c r="Q43" i="11" s="1"/>
  <c r="Q44" i="11"/>
  <c r="R45" i="11"/>
  <c r="V45" i="11" s="1"/>
  <c r="R46" i="11"/>
  <c r="R47" i="11"/>
  <c r="V47" i="11" s="1"/>
  <c r="Q50" i="11"/>
  <c r="U50" i="11" s="1"/>
  <c r="O48" i="11"/>
  <c r="N44" i="11"/>
  <c r="N50" i="11"/>
  <c r="T50" i="11" s="1"/>
  <c r="O44" i="11"/>
  <c r="N48" i="11"/>
  <c r="T48" i="11" s="1"/>
  <c r="O50" i="11"/>
  <c r="AA297" i="10"/>
  <c r="AB297" i="10" s="1"/>
  <c r="V46" i="11" l="1"/>
  <c r="U44" i="11"/>
  <c r="U46" i="11"/>
  <c r="Q42" i="11"/>
  <c r="U42" i="11" s="1"/>
  <c r="O43" i="11"/>
  <c r="N43" i="11"/>
  <c r="T43" i="11" s="1"/>
  <c r="N42" i="11"/>
  <c r="O42" i="11"/>
  <c r="R42" i="11"/>
  <c r="T44" i="11"/>
  <c r="R43" i="11"/>
  <c r="U49" i="11"/>
  <c r="S43" i="11"/>
  <c r="S42" i="11"/>
  <c r="P43" i="11"/>
  <c r="U43" i="11" s="1"/>
  <c r="U51" i="11"/>
  <c r="AA277" i="10"/>
  <c r="AA276" i="10" s="1"/>
  <c r="AA275" i="10" s="1"/>
  <c r="AA274" i="10" s="1"/>
  <c r="AA273" i="10" s="1"/>
  <c r="V42" i="11" l="1"/>
  <c r="V43" i="11"/>
  <c r="T42" i="11"/>
  <c r="Y42" i="11" s="1"/>
  <c r="AA298" i="10"/>
  <c r="AB275" i="10"/>
  <c r="AB274" i="10"/>
  <c r="AA272" i="10"/>
  <c r="AB273" i="10"/>
  <c r="AB277" i="10"/>
  <c r="AA42" i="11" l="1"/>
  <c r="Z42" i="11"/>
  <c r="Z43" i="11" s="1"/>
  <c r="AB42" i="11"/>
  <c r="AA43" i="11" s="1"/>
  <c r="AA299" i="10"/>
  <c r="AA271" i="10"/>
  <c r="AB272" i="10"/>
  <c r="AB276" i="10"/>
  <c r="Y43" i="11" l="1"/>
  <c r="AB43" i="11"/>
  <c r="AA44" i="11" s="1"/>
  <c r="AA300" i="10"/>
  <c r="AB271" i="10"/>
  <c r="AA270" i="10"/>
  <c r="AB44" i="11" l="1"/>
  <c r="AA45" i="11" s="1"/>
  <c r="Y44" i="11"/>
  <c r="Z44" i="11"/>
  <c r="AA301" i="10"/>
  <c r="AA269" i="10"/>
  <c r="AB270" i="10"/>
  <c r="Z45" i="11" l="1"/>
  <c r="Y45" i="11"/>
  <c r="AB45" i="11"/>
  <c r="AA46" i="11" s="1"/>
  <c r="AA302" i="10"/>
  <c r="AA268" i="10"/>
  <c r="AB269" i="10"/>
  <c r="AB46" i="11" l="1"/>
  <c r="AA47" i="11" s="1"/>
  <c r="Z46" i="11"/>
  <c r="Y46" i="11"/>
  <c r="AA303" i="10"/>
  <c r="AA267" i="10"/>
  <c r="AB268" i="10"/>
  <c r="Z47" i="11" l="1"/>
  <c r="Y47" i="11"/>
  <c r="AB47" i="11"/>
  <c r="AA48" i="11" s="1"/>
  <c r="AA304" i="10"/>
  <c r="AB267" i="10"/>
  <c r="AA266" i="10"/>
  <c r="Y48" i="11" l="1"/>
  <c r="Z48" i="11"/>
  <c r="AB48" i="11"/>
  <c r="AA49" i="11" s="1"/>
  <c r="AA305" i="10"/>
  <c r="AA265" i="10"/>
  <c r="AB266" i="10"/>
  <c r="Z49" i="11" l="1"/>
  <c r="Y49" i="11"/>
  <c r="AB49" i="11"/>
  <c r="AA50" i="11" s="1"/>
  <c r="AA306" i="10"/>
  <c r="AB265" i="10"/>
  <c r="AA264" i="10"/>
  <c r="Y50" i="11" l="1"/>
  <c r="Z50" i="11"/>
  <c r="AB50" i="11"/>
  <c r="AA51" i="11" s="1"/>
  <c r="AA307" i="10"/>
  <c r="AA263" i="10"/>
  <c r="AB264" i="10"/>
  <c r="AB51" i="11" l="1"/>
  <c r="AA52" i="11" s="1"/>
  <c r="D41" i="11" s="1"/>
  <c r="Z51" i="11"/>
  <c r="Y51" i="11"/>
  <c r="AA308" i="10"/>
  <c r="AA262" i="10"/>
  <c r="AB263" i="10"/>
  <c r="Z52" i="11" l="1"/>
  <c r="D42" i="11" s="1"/>
  <c r="Y52" i="11"/>
  <c r="D40" i="11" s="1"/>
  <c r="B42" i="11"/>
  <c r="C41" i="11"/>
  <c r="AB52" i="11"/>
  <c r="D43" i="11" s="1"/>
  <c r="AA309" i="10"/>
  <c r="AA261" i="10"/>
  <c r="AB262" i="10"/>
  <c r="D54" i="11" l="1"/>
  <c r="C43" i="11"/>
  <c r="B44" i="11"/>
  <c r="D46" i="11"/>
  <c r="B41" i="11"/>
  <c r="C40" i="11"/>
  <c r="D50" i="11"/>
  <c r="D45" i="11"/>
  <c r="D51" i="11"/>
  <c r="C42" i="11"/>
  <c r="D47" i="11"/>
  <c r="B43" i="11"/>
  <c r="D55" i="11"/>
  <c r="AA310" i="10"/>
  <c r="AA260" i="10"/>
  <c r="AB261" i="10"/>
  <c r="D52" i="11" l="1"/>
  <c r="C46" i="11"/>
  <c r="O10" i="11" s="1"/>
  <c r="B47" i="11"/>
  <c r="O9" i="11" s="1"/>
  <c r="B53" i="11"/>
  <c r="O13" i="11" s="1"/>
  <c r="C52" i="11"/>
  <c r="C47" i="11"/>
  <c r="O12" i="11" s="1"/>
  <c r="B48" i="11"/>
  <c r="C45" i="11"/>
  <c r="O8" i="11" s="1"/>
  <c r="B46" i="11"/>
  <c r="O7" i="11" s="1"/>
  <c r="D56" i="11"/>
  <c r="AA311" i="10"/>
  <c r="AA259" i="10"/>
  <c r="AB260" i="10"/>
  <c r="O11" i="11" l="1"/>
  <c r="O17" i="11"/>
  <c r="B57" i="11"/>
  <c r="O15" i="11" s="1"/>
  <c r="C56" i="11"/>
  <c r="AA312" i="10"/>
  <c r="AB259" i="10"/>
  <c r="AA258" i="10"/>
  <c r="AA313" i="10" l="1"/>
  <c r="AA257" i="10"/>
  <c r="AB258" i="10"/>
  <c r="AA314" i="10" l="1"/>
  <c r="AB257" i="10"/>
  <c r="AA256" i="10"/>
  <c r="F20" i="1"/>
  <c r="AA315" i="10" l="1"/>
  <c r="AB256" i="10"/>
  <c r="AA255" i="10"/>
  <c r="AA316" i="10" l="1"/>
  <c r="AB255" i="10"/>
  <c r="AA254" i="10"/>
  <c r="H10" i="1"/>
  <c r="H11" i="1"/>
  <c r="H12" i="1"/>
  <c r="H13" i="1"/>
  <c r="H14" i="1"/>
  <c r="H15" i="1"/>
  <c r="H16" i="1"/>
  <c r="H17" i="1"/>
  <c r="F19" i="1" l="1"/>
  <c r="AA317" i="10"/>
  <c r="AA253" i="10"/>
  <c r="AB254" i="10"/>
  <c r="Y41" i="1"/>
  <c r="Z41" i="1"/>
  <c r="AA41" i="1"/>
  <c r="AB41" i="1"/>
  <c r="M48" i="1"/>
  <c r="M49" i="1"/>
  <c r="M50" i="1"/>
  <c r="M51" i="1"/>
  <c r="K49" i="1"/>
  <c r="O49" i="1" s="1"/>
  <c r="J49" i="1"/>
  <c r="L49" i="1" s="1"/>
  <c r="J45" i="1"/>
  <c r="L45" i="1" s="1"/>
  <c r="J46" i="1"/>
  <c r="L46" i="1" s="1"/>
  <c r="J47" i="1"/>
  <c r="L47" i="1" s="1"/>
  <c r="K48" i="1"/>
  <c r="N48" i="1" s="1"/>
  <c r="K50" i="1"/>
  <c r="N50" i="1" s="1"/>
  <c r="K51" i="1"/>
  <c r="O51" i="1" s="1"/>
  <c r="J43" i="1"/>
  <c r="K43" i="1" s="1"/>
  <c r="J44" i="1"/>
  <c r="K44" i="1" s="1"/>
  <c r="J48" i="1"/>
  <c r="L48" i="1" s="1"/>
  <c r="J50" i="1"/>
  <c r="L50" i="1" s="1"/>
  <c r="J51" i="1"/>
  <c r="L51" i="1" s="1"/>
  <c r="J42" i="1"/>
  <c r="M42" i="1" s="1"/>
  <c r="AF297" i="10" l="1"/>
  <c r="AF307" i="10"/>
  <c r="AF311" i="10"/>
  <c r="AF315" i="10"/>
  <c r="AF319" i="10"/>
  <c r="AF323" i="10"/>
  <c r="AF327" i="10"/>
  <c r="AF331" i="10"/>
  <c r="AF335" i="10"/>
  <c r="AF339" i="10"/>
  <c r="AF343" i="10"/>
  <c r="AF347" i="10"/>
  <c r="AF351" i="10"/>
  <c r="AF355" i="10"/>
  <c r="AF359" i="10"/>
  <c r="AF363" i="10"/>
  <c r="AF367" i="10"/>
  <c r="AF371" i="10"/>
  <c r="AF375" i="10"/>
  <c r="AF379" i="10"/>
  <c r="AF383" i="10"/>
  <c r="AF387" i="10"/>
  <c r="AF391" i="10"/>
  <c r="AF395" i="10"/>
  <c r="AF399" i="10"/>
  <c r="AF403" i="10"/>
  <c r="AF407" i="10"/>
  <c r="AF411" i="10"/>
  <c r="AF415" i="10"/>
  <c r="AF419" i="10"/>
  <c r="AF423" i="10"/>
  <c r="AF427" i="10"/>
  <c r="AF431" i="10"/>
  <c r="AF435" i="10"/>
  <c r="AF439" i="10"/>
  <c r="AF443" i="10"/>
  <c r="AF447" i="10"/>
  <c r="AF451" i="10"/>
  <c r="AF455" i="10"/>
  <c r="AF459" i="10"/>
  <c r="AF463" i="10"/>
  <c r="AF467" i="10"/>
  <c r="AF471" i="10"/>
  <c r="AF475" i="10"/>
  <c r="AF479" i="10"/>
  <c r="AF483" i="10"/>
  <c r="AF487" i="10"/>
  <c r="AF491" i="10"/>
  <c r="AF495" i="10"/>
  <c r="AF499" i="10"/>
  <c r="AF503" i="10"/>
  <c r="AF507" i="10"/>
  <c r="AF511" i="10"/>
  <c r="AF515" i="10"/>
  <c r="AF519" i="10"/>
  <c r="AF523" i="10"/>
  <c r="AF527" i="10"/>
  <c r="AF531" i="10"/>
  <c r="AF535" i="10"/>
  <c r="AF539" i="10"/>
  <c r="AF543" i="10"/>
  <c r="AF547" i="10"/>
  <c r="AF551" i="10"/>
  <c r="AF555" i="10"/>
  <c r="AF559" i="10"/>
  <c r="AF563" i="10"/>
  <c r="AF567" i="10"/>
  <c r="AF301" i="10"/>
  <c r="AF304" i="10"/>
  <c r="AF308" i="10"/>
  <c r="AF312" i="10"/>
  <c r="AF316" i="10"/>
  <c r="AF320" i="10"/>
  <c r="AF324" i="10"/>
  <c r="AF328" i="10"/>
  <c r="AF332" i="10"/>
  <c r="AF336" i="10"/>
  <c r="AF340" i="10"/>
  <c r="AF344" i="10"/>
  <c r="AF348" i="10"/>
  <c r="AF352" i="10"/>
  <c r="AF356" i="10"/>
  <c r="AF360" i="10"/>
  <c r="AF364" i="10"/>
  <c r="AF368" i="10"/>
  <c r="AF305" i="10"/>
  <c r="AF313" i="10"/>
  <c r="AF321" i="10"/>
  <c r="AF329" i="10"/>
  <c r="AF337" i="10"/>
  <c r="AF345" i="10"/>
  <c r="AF353" i="10"/>
  <c r="AF361" i="10"/>
  <c r="AF369" i="10"/>
  <c r="AF374" i="10"/>
  <c r="AF380" i="10"/>
  <c r="AF385" i="10"/>
  <c r="AF390" i="10"/>
  <c r="AF396" i="10"/>
  <c r="AF401" i="10"/>
  <c r="AF406" i="10"/>
  <c r="AF412" i="10"/>
  <c r="AF417" i="10"/>
  <c r="AF422" i="10"/>
  <c r="AF428" i="10"/>
  <c r="AF433" i="10"/>
  <c r="AF438" i="10"/>
  <c r="AF444" i="10"/>
  <c r="AF449" i="10"/>
  <c r="AF454" i="10"/>
  <c r="AF460" i="10"/>
  <c r="AF465" i="10"/>
  <c r="AF470" i="10"/>
  <c r="AF476" i="10"/>
  <c r="AF481" i="10"/>
  <c r="AF486" i="10"/>
  <c r="AF492" i="10"/>
  <c r="AF497" i="10"/>
  <c r="AF502" i="10"/>
  <c r="AF508" i="10"/>
  <c r="AF513" i="10"/>
  <c r="AF518" i="10"/>
  <c r="AF524" i="10"/>
  <c r="AF529" i="10"/>
  <c r="AF534" i="10"/>
  <c r="AF540" i="10"/>
  <c r="AF545" i="10"/>
  <c r="AF306" i="10"/>
  <c r="AF314" i="10"/>
  <c r="AF322" i="10"/>
  <c r="AF330" i="10"/>
  <c r="AF338" i="10"/>
  <c r="AF346" i="10"/>
  <c r="AF354" i="10"/>
  <c r="AF362" i="10"/>
  <c r="AF370" i="10"/>
  <c r="AF376" i="10"/>
  <c r="AF381" i="10"/>
  <c r="AF386" i="10"/>
  <c r="AF392" i="10"/>
  <c r="AF397" i="10"/>
  <c r="AF402" i="10"/>
  <c r="AF408" i="10"/>
  <c r="AF413" i="10"/>
  <c r="AF418" i="10"/>
  <c r="AF424" i="10"/>
  <c r="AF429" i="10"/>
  <c r="AF434" i="10"/>
  <c r="AF440" i="10"/>
  <c r="AF445" i="10"/>
  <c r="AF450" i="10"/>
  <c r="AF456" i="10"/>
  <c r="AF461" i="10"/>
  <c r="AF466" i="10"/>
  <c r="AF472" i="10"/>
  <c r="AF477" i="10"/>
  <c r="AF482" i="10"/>
  <c r="AF488" i="10"/>
  <c r="AF493" i="10"/>
  <c r="AF498" i="10"/>
  <c r="AF504" i="10"/>
  <c r="AF509" i="10"/>
  <c r="AF514" i="10"/>
  <c r="AF520" i="10"/>
  <c r="AF525" i="10"/>
  <c r="AF530" i="10"/>
  <c r="AF536" i="10"/>
  <c r="AF541" i="10"/>
  <c r="AF546" i="10"/>
  <c r="AF552" i="10"/>
  <c r="AF557" i="10"/>
  <c r="AF562" i="10"/>
  <c r="AF298" i="10"/>
  <c r="AF303" i="10"/>
  <c r="AF309" i="10"/>
  <c r="AF317" i="10"/>
  <c r="AF325" i="10"/>
  <c r="AF333" i="10"/>
  <c r="AF341" i="10"/>
  <c r="AF349" i="10"/>
  <c r="AF357" i="10"/>
  <c r="AF365" i="10"/>
  <c r="AF372" i="10"/>
  <c r="AF377" i="10"/>
  <c r="AF382" i="10"/>
  <c r="AF388" i="10"/>
  <c r="AF393" i="10"/>
  <c r="AF398" i="10"/>
  <c r="AF404" i="10"/>
  <c r="AF409" i="10"/>
  <c r="AF414" i="10"/>
  <c r="AF420" i="10"/>
  <c r="AF425" i="10"/>
  <c r="AF430" i="10"/>
  <c r="AF436" i="10"/>
  <c r="AF441" i="10"/>
  <c r="AF446" i="10"/>
  <c r="AF452" i="10"/>
  <c r="AF457" i="10"/>
  <c r="AF462" i="10"/>
  <c r="AF468" i="10"/>
  <c r="AF473" i="10"/>
  <c r="AF478" i="10"/>
  <c r="AF484" i="10"/>
  <c r="AF489" i="10"/>
  <c r="AF494" i="10"/>
  <c r="AF500" i="10"/>
  <c r="AF505" i="10"/>
  <c r="AF510" i="10"/>
  <c r="AF516" i="10"/>
  <c r="AF521" i="10"/>
  <c r="AF526" i="10"/>
  <c r="AF310" i="10"/>
  <c r="AF342" i="10"/>
  <c r="AF373" i="10"/>
  <c r="AF394" i="10"/>
  <c r="AF416" i="10"/>
  <c r="AF437" i="10"/>
  <c r="AF458" i="10"/>
  <c r="AF480" i="10"/>
  <c r="AF501" i="10"/>
  <c r="AF522" i="10"/>
  <c r="AF537" i="10"/>
  <c r="AF548" i="10"/>
  <c r="AF554" i="10"/>
  <c r="AF561" i="10"/>
  <c r="AF299" i="10"/>
  <c r="AF366" i="10"/>
  <c r="AF410" i="10"/>
  <c r="AF453" i="10"/>
  <c r="AF496" i="10"/>
  <c r="AF533" i="10"/>
  <c r="AF553" i="10"/>
  <c r="AF566" i="10"/>
  <c r="AF318" i="10"/>
  <c r="AF350" i="10"/>
  <c r="AF378" i="10"/>
  <c r="AF400" i="10"/>
  <c r="AF421" i="10"/>
  <c r="AF442" i="10"/>
  <c r="AF464" i="10"/>
  <c r="AF485" i="10"/>
  <c r="AF506" i="10"/>
  <c r="AF528" i="10"/>
  <c r="AF538" i="10"/>
  <c r="AF549" i="10"/>
  <c r="AF556" i="10"/>
  <c r="AF564" i="10"/>
  <c r="AF300" i="10"/>
  <c r="AF326" i="10"/>
  <c r="AF358" i="10"/>
  <c r="AF384" i="10"/>
  <c r="AF405" i="10"/>
  <c r="AF426" i="10"/>
  <c r="AF448" i="10"/>
  <c r="AF469" i="10"/>
  <c r="AF490" i="10"/>
  <c r="AF512" i="10"/>
  <c r="AF532" i="10"/>
  <c r="AF542" i="10"/>
  <c r="AF550" i="10"/>
  <c r="AF558" i="10"/>
  <c r="AF565" i="10"/>
  <c r="AF302" i="10"/>
  <c r="AF334" i="10"/>
  <c r="AF389" i="10"/>
  <c r="AF432" i="10"/>
  <c r="AF474" i="10"/>
  <c r="AF517" i="10"/>
  <c r="AF544" i="10"/>
  <c r="AF560" i="10"/>
  <c r="AA318" i="10"/>
  <c r="AF7" i="10"/>
  <c r="AF11" i="10"/>
  <c r="AF15" i="10"/>
  <c r="AF8" i="10"/>
  <c r="AF12" i="10"/>
  <c r="AF16" i="10"/>
  <c r="AF18" i="10"/>
  <c r="AF22" i="10"/>
  <c r="AF26" i="10"/>
  <c r="AF30" i="10"/>
  <c r="AF34" i="10"/>
  <c r="AF38" i="10"/>
  <c r="AF42" i="10"/>
  <c r="AF46" i="10"/>
  <c r="AF50" i="10"/>
  <c r="AF54" i="10"/>
  <c r="AF58" i="10"/>
  <c r="AF62" i="10"/>
  <c r="AF66" i="10"/>
  <c r="AF70" i="10"/>
  <c r="AF74" i="10"/>
  <c r="AF9" i="10"/>
  <c r="AF13" i="10"/>
  <c r="AF10" i="10"/>
  <c r="AF14" i="10"/>
  <c r="AF20" i="10"/>
  <c r="AF24" i="10"/>
  <c r="AF28" i="10"/>
  <c r="AF32" i="10"/>
  <c r="AF36" i="10"/>
  <c r="AF40" i="10"/>
  <c r="AF44" i="10"/>
  <c r="AF48" i="10"/>
  <c r="AF52" i="10"/>
  <c r="AF56" i="10"/>
  <c r="AF60" i="10"/>
  <c r="AF64" i="10"/>
  <c r="AF68" i="10"/>
  <c r="AF72" i="10"/>
  <c r="AF76" i="10"/>
  <c r="AF19" i="10"/>
  <c r="AF27" i="10"/>
  <c r="AF35" i="10"/>
  <c r="AF43" i="10"/>
  <c r="AF51" i="10"/>
  <c r="AF59" i="10"/>
  <c r="AF67" i="10"/>
  <c r="AF75" i="10"/>
  <c r="AF80" i="10"/>
  <c r="AF84" i="10"/>
  <c r="AF88" i="10"/>
  <c r="AF92" i="10"/>
  <c r="AF96" i="10"/>
  <c r="AF100" i="10"/>
  <c r="AF104" i="10"/>
  <c r="AF108" i="10"/>
  <c r="AF112" i="10"/>
  <c r="AF116" i="10"/>
  <c r="AF120" i="10"/>
  <c r="AF124" i="10"/>
  <c r="AF128" i="10"/>
  <c r="AF132" i="10"/>
  <c r="AF136" i="10"/>
  <c r="AF140" i="10"/>
  <c r="AF144" i="10"/>
  <c r="AF148" i="10"/>
  <c r="AF152" i="10"/>
  <c r="AF156" i="10"/>
  <c r="AF160" i="10"/>
  <c r="AF164" i="10"/>
  <c r="AF168" i="10"/>
  <c r="AF172" i="10"/>
  <c r="AF176" i="10"/>
  <c r="AF180" i="10"/>
  <c r="AF184" i="10"/>
  <c r="AF188" i="10"/>
  <c r="AF192" i="10"/>
  <c r="AF196" i="10"/>
  <c r="AF200" i="10"/>
  <c r="AF204" i="10"/>
  <c r="AF208" i="10"/>
  <c r="AF212" i="10"/>
  <c r="AF216" i="10"/>
  <c r="AF220" i="10"/>
  <c r="AF224" i="10"/>
  <c r="AF228" i="10"/>
  <c r="AF232" i="10"/>
  <c r="AF236" i="10"/>
  <c r="AF240" i="10"/>
  <c r="AF244" i="10"/>
  <c r="AF248" i="10"/>
  <c r="AF252" i="10"/>
  <c r="AF256" i="10"/>
  <c r="AF260" i="10"/>
  <c r="AF264" i="10"/>
  <c r="AF268" i="10"/>
  <c r="AF272" i="10"/>
  <c r="AF23" i="10"/>
  <c r="AF31" i="10"/>
  <c r="AF39" i="10"/>
  <c r="AF47" i="10"/>
  <c r="AF55" i="10"/>
  <c r="AF63" i="10"/>
  <c r="AF71" i="10"/>
  <c r="AF78" i="10"/>
  <c r="AF82" i="10"/>
  <c r="AF86" i="10"/>
  <c r="AF90" i="10"/>
  <c r="AF94" i="10"/>
  <c r="AF98" i="10"/>
  <c r="AF102" i="10"/>
  <c r="AF106" i="10"/>
  <c r="AF110" i="10"/>
  <c r="AF114" i="10"/>
  <c r="AF118" i="10"/>
  <c r="AF122" i="10"/>
  <c r="AF126" i="10"/>
  <c r="AF130" i="10"/>
  <c r="AF134" i="10"/>
  <c r="AF138" i="10"/>
  <c r="AF142" i="10"/>
  <c r="AF146" i="10"/>
  <c r="AF150" i="10"/>
  <c r="AF154" i="10"/>
  <c r="AF158" i="10"/>
  <c r="AF162" i="10"/>
  <c r="AF166" i="10"/>
  <c r="AF170" i="10"/>
  <c r="AF174" i="10"/>
  <c r="AF178" i="10"/>
  <c r="AF182" i="10"/>
  <c r="AF186" i="10"/>
  <c r="AF190" i="10"/>
  <c r="AF194" i="10"/>
  <c r="AF198" i="10"/>
  <c r="AF202" i="10"/>
  <c r="AF206" i="10"/>
  <c r="AF210" i="10"/>
  <c r="AF214" i="10"/>
  <c r="AF218" i="10"/>
  <c r="AF222" i="10"/>
  <c r="AF226" i="10"/>
  <c r="AF230" i="10"/>
  <c r="AF234" i="10"/>
  <c r="AF238" i="10"/>
  <c r="AF242" i="10"/>
  <c r="AF246" i="10"/>
  <c r="AF250" i="10"/>
  <c r="AF254" i="10"/>
  <c r="AF258" i="10"/>
  <c r="AF262" i="10"/>
  <c r="AF266" i="10"/>
  <c r="AF270" i="10"/>
  <c r="AF29" i="10"/>
  <c r="AF45" i="10"/>
  <c r="AF61" i="10"/>
  <c r="AF77" i="10"/>
  <c r="AF85" i="10"/>
  <c r="AF93" i="10"/>
  <c r="AF101" i="10"/>
  <c r="AF109" i="10"/>
  <c r="AF117" i="10"/>
  <c r="AF125" i="10"/>
  <c r="AF133" i="10"/>
  <c r="AF141" i="10"/>
  <c r="AF149" i="10"/>
  <c r="AF157" i="10"/>
  <c r="AF165" i="10"/>
  <c r="AF173" i="10"/>
  <c r="AF181" i="10"/>
  <c r="AF189" i="10"/>
  <c r="AF197" i="10"/>
  <c r="AF205" i="10"/>
  <c r="AF213" i="10"/>
  <c r="AF221" i="10"/>
  <c r="AF229" i="10"/>
  <c r="AF237" i="10"/>
  <c r="AF245" i="10"/>
  <c r="AF253" i="10"/>
  <c r="AF261" i="10"/>
  <c r="AF269" i="10"/>
  <c r="AF275" i="10"/>
  <c r="AF17" i="10"/>
  <c r="AF33" i="10"/>
  <c r="AF49" i="10"/>
  <c r="AF65" i="10"/>
  <c r="AF79" i="10"/>
  <c r="AF87" i="10"/>
  <c r="AF95" i="10"/>
  <c r="AF103" i="10"/>
  <c r="AF111" i="10"/>
  <c r="AF119" i="10"/>
  <c r="AF127" i="10"/>
  <c r="AF135" i="10"/>
  <c r="AF143" i="10"/>
  <c r="AF151" i="10"/>
  <c r="AF159" i="10"/>
  <c r="AF167" i="10"/>
  <c r="AF175" i="10"/>
  <c r="AF183" i="10"/>
  <c r="AF191" i="10"/>
  <c r="AF199" i="10"/>
  <c r="AF207" i="10"/>
  <c r="AF215" i="10"/>
  <c r="AF223" i="10"/>
  <c r="AF231" i="10"/>
  <c r="AF239" i="10"/>
  <c r="AF247" i="10"/>
  <c r="AF255" i="10"/>
  <c r="AF263" i="10"/>
  <c r="AF271" i="10"/>
  <c r="AF21" i="10"/>
  <c r="AF37" i="10"/>
  <c r="AF53" i="10"/>
  <c r="AF69" i="10"/>
  <c r="AF81" i="10"/>
  <c r="AF89" i="10"/>
  <c r="AF97" i="10"/>
  <c r="AF105" i="10"/>
  <c r="AF113" i="10"/>
  <c r="AF121" i="10"/>
  <c r="AF129" i="10"/>
  <c r="AF137" i="10"/>
  <c r="AF145" i="10"/>
  <c r="AF153" i="10"/>
  <c r="AF161" i="10"/>
  <c r="AF169" i="10"/>
  <c r="AF177" i="10"/>
  <c r="AF185" i="10"/>
  <c r="AF193" i="10"/>
  <c r="AF201" i="10"/>
  <c r="AF209" i="10"/>
  <c r="AF217" i="10"/>
  <c r="AF225" i="10"/>
  <c r="AF233" i="10"/>
  <c r="AF241" i="10"/>
  <c r="AF249" i="10"/>
  <c r="AF257" i="10"/>
  <c r="AF265" i="10"/>
  <c r="AF273" i="10"/>
  <c r="AF25" i="10"/>
  <c r="AF41" i="10"/>
  <c r="AF57" i="10"/>
  <c r="AF73" i="10"/>
  <c r="AF83" i="10"/>
  <c r="AF91" i="10"/>
  <c r="AF99" i="10"/>
  <c r="AF107" i="10"/>
  <c r="AF115" i="10"/>
  <c r="AF123" i="10"/>
  <c r="AF131" i="10"/>
  <c r="AF139" i="10"/>
  <c r="AF147" i="10"/>
  <c r="AF155" i="10"/>
  <c r="AF163" i="10"/>
  <c r="AF171" i="10"/>
  <c r="AF179" i="10"/>
  <c r="AF187" i="10"/>
  <c r="AF195" i="10"/>
  <c r="AF203" i="10"/>
  <c r="AF211" i="10"/>
  <c r="AF219" i="10"/>
  <c r="AF227" i="10"/>
  <c r="AF235" i="10"/>
  <c r="AF243" i="10"/>
  <c r="AF251" i="10"/>
  <c r="AF259" i="10"/>
  <c r="AF267" i="10"/>
  <c r="AF274" i="10"/>
  <c r="AB253" i="10"/>
  <c r="AA252" i="10"/>
  <c r="AF277" i="10"/>
  <c r="AF276" i="10"/>
  <c r="P50" i="1"/>
  <c r="Q49" i="1"/>
  <c r="P48" i="1"/>
  <c r="Q51" i="1"/>
  <c r="K47" i="1"/>
  <c r="O47" i="1" s="1"/>
  <c r="M47" i="1"/>
  <c r="K45" i="1"/>
  <c r="O45" i="1" s="1"/>
  <c r="K46" i="1"/>
  <c r="N46" i="1" s="1"/>
  <c r="M46" i="1"/>
  <c r="M45" i="1"/>
  <c r="R50" i="1"/>
  <c r="R48" i="1"/>
  <c r="S51" i="1"/>
  <c r="S49" i="1"/>
  <c r="R51" i="1"/>
  <c r="P51" i="1"/>
  <c r="N51" i="1"/>
  <c r="T51" i="1" s="1"/>
  <c r="S50" i="1"/>
  <c r="Q50" i="1"/>
  <c r="O50" i="1"/>
  <c r="T50" i="1" s="1"/>
  <c r="R49" i="1"/>
  <c r="P49" i="1"/>
  <c r="N49" i="1"/>
  <c r="T49" i="1" s="1"/>
  <c r="S48" i="1"/>
  <c r="Q48" i="1"/>
  <c r="O48" i="1"/>
  <c r="T48" i="1" s="1"/>
  <c r="L43" i="1"/>
  <c r="M43" i="1"/>
  <c r="K42" i="1"/>
  <c r="L42" i="1"/>
  <c r="L44" i="1"/>
  <c r="M44" i="1"/>
  <c r="AA319" i="10" l="1"/>
  <c r="AB252" i="10"/>
  <c r="AA251" i="10"/>
  <c r="U50" i="1"/>
  <c r="U49" i="1"/>
  <c r="U48" i="1"/>
  <c r="V49" i="1"/>
  <c r="V50" i="1"/>
  <c r="N47" i="1"/>
  <c r="T47" i="1" s="1"/>
  <c r="S47" i="1"/>
  <c r="R47" i="1"/>
  <c r="N45" i="1"/>
  <c r="T45" i="1" s="1"/>
  <c r="P45" i="1"/>
  <c r="P47" i="1"/>
  <c r="V48" i="1"/>
  <c r="U51" i="1"/>
  <c r="V51" i="1"/>
  <c r="Q47" i="1"/>
  <c r="Q45" i="1"/>
  <c r="S45" i="1"/>
  <c r="O46" i="1"/>
  <c r="T46" i="1" s="1"/>
  <c r="Q46" i="1"/>
  <c r="S46" i="1"/>
  <c r="P46" i="1"/>
  <c r="R46" i="1"/>
  <c r="R45" i="1"/>
  <c r="AA320" i="10" l="1"/>
  <c r="AB251" i="10"/>
  <c r="AA250" i="10"/>
  <c r="V47" i="1"/>
  <c r="U46" i="1"/>
  <c r="V45" i="1"/>
  <c r="U45" i="1"/>
  <c r="V46" i="1"/>
  <c r="U47" i="1"/>
  <c r="AA321" i="10" l="1"/>
  <c r="AB250" i="10"/>
  <c r="AA249" i="10"/>
  <c r="V52" i="1"/>
  <c r="U52" i="1"/>
  <c r="T52" i="1"/>
  <c r="M40" i="1"/>
  <c r="L40" i="1"/>
  <c r="AA322" i="10" l="1"/>
  <c r="AB249" i="10"/>
  <c r="AA248" i="10"/>
  <c r="R42" i="1"/>
  <c r="R43" i="1"/>
  <c r="AA323" i="10" l="1"/>
  <c r="AB248" i="10"/>
  <c r="AA247" i="10"/>
  <c r="O44" i="1"/>
  <c r="N44" i="1"/>
  <c r="O42" i="1"/>
  <c r="N42" i="1"/>
  <c r="Q43" i="1"/>
  <c r="P43" i="1"/>
  <c r="Q42" i="1"/>
  <c r="P42" i="1"/>
  <c r="R44" i="1"/>
  <c r="O43" i="1"/>
  <c r="N43" i="1"/>
  <c r="Q44" i="1"/>
  <c r="P44" i="1"/>
  <c r="S44" i="1"/>
  <c r="S43" i="1"/>
  <c r="V43" i="1" s="1"/>
  <c r="S42" i="1"/>
  <c r="V42" i="1" s="1"/>
  <c r="AA324" i="10" l="1"/>
  <c r="AB247" i="10"/>
  <c r="AA246" i="10"/>
  <c r="U42" i="1"/>
  <c r="U43" i="1"/>
  <c r="T42" i="1"/>
  <c r="Y42" i="1" s="1"/>
  <c r="T44" i="1"/>
  <c r="U44" i="1"/>
  <c r="T43" i="1"/>
  <c r="V44" i="1"/>
  <c r="AA325" i="10" l="1"/>
  <c r="AB246" i="10"/>
  <c r="AA245" i="10"/>
  <c r="Z42" i="1"/>
  <c r="Z43" i="1" s="1"/>
  <c r="AB42" i="1"/>
  <c r="AA42" i="1"/>
  <c r="AA326" i="10" l="1"/>
  <c r="AB245" i="10"/>
  <c r="AA244" i="10"/>
  <c r="AB43" i="1"/>
  <c r="Y43" i="1"/>
  <c r="AA43" i="1"/>
  <c r="AA327" i="10" l="1"/>
  <c r="AB244" i="10"/>
  <c r="AA243" i="10"/>
  <c r="AB44" i="1"/>
  <c r="Y44" i="1"/>
  <c r="Z44" i="1"/>
  <c r="AA44" i="1"/>
  <c r="AA328" i="10" l="1"/>
  <c r="AB243" i="10"/>
  <c r="AA242" i="10"/>
  <c r="AB45" i="1"/>
  <c r="Y45" i="1"/>
  <c r="AA45" i="1"/>
  <c r="Z45" i="1"/>
  <c r="AA329" i="10" l="1"/>
  <c r="AB242" i="10"/>
  <c r="AA241" i="10"/>
  <c r="AB46" i="1"/>
  <c r="Y46" i="1"/>
  <c r="Z46" i="1"/>
  <c r="AA46" i="1"/>
  <c r="AA330" i="10" l="1"/>
  <c r="AB241" i="10"/>
  <c r="AA240" i="10"/>
  <c r="AB47" i="1"/>
  <c r="Z47" i="1"/>
  <c r="Y47" i="1"/>
  <c r="AA47" i="1"/>
  <c r="AA331" i="10" l="1"/>
  <c r="AB240" i="10"/>
  <c r="AA239" i="10"/>
  <c r="AB48" i="1"/>
  <c r="Z48" i="1"/>
  <c r="Y48" i="1"/>
  <c r="AA48" i="1"/>
  <c r="AA332" i="10" l="1"/>
  <c r="AB239" i="10"/>
  <c r="AA238" i="10"/>
  <c r="AB49" i="1"/>
  <c r="Z49" i="1"/>
  <c r="Y49" i="1"/>
  <c r="AA49" i="1"/>
  <c r="AA333" i="10" l="1"/>
  <c r="AB238" i="10"/>
  <c r="AA237" i="10"/>
  <c r="AB50" i="1"/>
  <c r="Y50" i="1"/>
  <c r="Z50" i="1"/>
  <c r="AA50" i="1"/>
  <c r="AA334" i="10" l="1"/>
  <c r="AB237" i="10"/>
  <c r="AA236" i="10"/>
  <c r="AB51" i="1"/>
  <c r="Y51" i="1"/>
  <c r="Z51" i="1"/>
  <c r="AA51" i="1"/>
  <c r="AA335" i="10" l="1"/>
  <c r="AB236" i="10"/>
  <c r="AA235" i="10"/>
  <c r="AB52" i="1"/>
  <c r="D43" i="1" s="1"/>
  <c r="Y52" i="1"/>
  <c r="D40" i="1" s="1"/>
  <c r="Z52" i="1"/>
  <c r="D42" i="1" s="1"/>
  <c r="AA52" i="1"/>
  <c r="D41" i="1" s="1"/>
  <c r="AA336" i="10" l="1"/>
  <c r="AB235" i="10"/>
  <c r="AA234" i="10"/>
  <c r="B41" i="1"/>
  <c r="C40" i="1"/>
  <c r="C41" i="1"/>
  <c r="B42" i="1"/>
  <c r="D55" i="1"/>
  <c r="D51" i="1"/>
  <c r="D47" i="1"/>
  <c r="D50" i="1"/>
  <c r="C43" i="1"/>
  <c r="D46" i="1"/>
  <c r="C46" i="1" s="1"/>
  <c r="O10" i="1" s="1"/>
  <c r="D54" i="1"/>
  <c r="B44" i="1"/>
  <c r="B43" i="1"/>
  <c r="C42" i="1"/>
  <c r="D45" i="1"/>
  <c r="AA337" i="10" l="1"/>
  <c r="AB234" i="10"/>
  <c r="AA233" i="10"/>
  <c r="D56" i="1"/>
  <c r="B57" i="1" s="1"/>
  <c r="C47" i="1"/>
  <c r="O12" i="1" s="1"/>
  <c r="D52" i="1"/>
  <c r="B53" i="1" s="1"/>
  <c r="B47" i="1"/>
  <c r="O9" i="1" s="1"/>
  <c r="AD336" i="10" s="1"/>
  <c r="B48" i="1"/>
  <c r="C45" i="1"/>
  <c r="O8" i="1" s="1"/>
  <c r="B46" i="1"/>
  <c r="O7" i="1" s="1"/>
  <c r="AD297" i="10" l="1"/>
  <c r="AD298" i="10"/>
  <c r="AD299" i="10"/>
  <c r="AD300" i="10"/>
  <c r="AD301" i="10"/>
  <c r="AD302" i="10"/>
  <c r="AD303" i="10"/>
  <c r="AD304" i="10"/>
  <c r="AD305" i="10"/>
  <c r="AD306" i="10"/>
  <c r="AD307" i="10"/>
  <c r="AD308" i="10"/>
  <c r="AD309" i="10"/>
  <c r="AD310" i="10"/>
  <c r="AD311" i="10"/>
  <c r="AD312" i="10"/>
  <c r="AD313" i="10"/>
  <c r="AD314" i="10"/>
  <c r="AD315" i="10"/>
  <c r="AD316" i="10"/>
  <c r="AD317" i="10"/>
  <c r="AD318" i="10"/>
  <c r="AD319" i="10"/>
  <c r="AD320" i="10"/>
  <c r="AD321" i="10"/>
  <c r="AD322" i="10"/>
  <c r="AD323" i="10"/>
  <c r="AD324" i="10"/>
  <c r="AD325" i="10"/>
  <c r="AD326" i="10"/>
  <c r="AD327" i="10"/>
  <c r="AD328" i="10"/>
  <c r="AD329" i="10"/>
  <c r="AD330" i="10"/>
  <c r="AD331" i="10"/>
  <c r="AD332" i="10"/>
  <c r="AD333" i="10"/>
  <c r="AD334" i="10"/>
  <c r="AD335" i="10"/>
  <c r="AA338" i="10"/>
  <c r="AD337" i="10"/>
  <c r="AD275" i="10"/>
  <c r="AD273" i="10"/>
  <c r="AD274" i="10"/>
  <c r="AD272" i="10"/>
  <c r="AD271" i="10"/>
  <c r="AD270" i="10"/>
  <c r="AD269" i="10"/>
  <c r="AD268" i="10"/>
  <c r="AD267" i="10"/>
  <c r="AD266" i="10"/>
  <c r="AD265" i="10"/>
  <c r="AD264" i="10"/>
  <c r="AD263" i="10"/>
  <c r="AD262" i="10"/>
  <c r="AD261" i="10"/>
  <c r="AD260" i="10"/>
  <c r="AD259" i="10"/>
  <c r="AD258" i="10"/>
  <c r="AD257" i="10"/>
  <c r="AD256" i="10"/>
  <c r="AD255" i="10"/>
  <c r="AD254" i="10"/>
  <c r="AD253" i="10"/>
  <c r="AD252" i="10"/>
  <c r="AD251" i="10"/>
  <c r="AD250" i="10"/>
  <c r="AD249" i="10"/>
  <c r="AD248" i="10"/>
  <c r="AD247" i="10"/>
  <c r="AD246" i="10"/>
  <c r="AD245" i="10"/>
  <c r="AD244" i="10"/>
  <c r="AD243" i="10"/>
  <c r="AD242" i="10"/>
  <c r="AD241" i="10"/>
  <c r="AD240" i="10"/>
  <c r="AD239" i="10"/>
  <c r="AD238" i="10"/>
  <c r="AD237" i="10"/>
  <c r="AD236" i="10"/>
  <c r="AD235" i="10"/>
  <c r="AD234" i="10"/>
  <c r="AD233" i="10"/>
  <c r="AB233" i="10"/>
  <c r="AA232" i="10"/>
  <c r="AD276" i="10"/>
  <c r="AD277" i="10"/>
  <c r="O15" i="1"/>
  <c r="O13" i="1"/>
  <c r="O17" i="1"/>
  <c r="O11" i="1"/>
  <c r="AE337" i="10" s="1"/>
  <c r="C56" i="1"/>
  <c r="C52" i="1"/>
  <c r="AE297" i="10" l="1"/>
  <c r="AG297" i="10" s="1"/>
  <c r="AH297" i="10" s="1"/>
  <c r="AE298" i="10"/>
  <c r="AG298" i="10" s="1"/>
  <c r="AE299" i="10"/>
  <c r="AG299" i="10" s="1"/>
  <c r="AE300" i="10"/>
  <c r="AG300" i="10" s="1"/>
  <c r="AE301" i="10"/>
  <c r="AG301" i="10" s="1"/>
  <c r="AE302" i="10"/>
  <c r="AG302" i="10" s="1"/>
  <c r="AE303" i="10"/>
  <c r="AG303" i="10" s="1"/>
  <c r="AE304" i="10"/>
  <c r="AG304" i="10" s="1"/>
  <c r="AE305" i="10"/>
  <c r="AG305" i="10" s="1"/>
  <c r="AE306" i="10"/>
  <c r="AG306" i="10" s="1"/>
  <c r="AE307" i="10"/>
  <c r="AG307" i="10" s="1"/>
  <c r="AE308" i="10"/>
  <c r="AG308" i="10" s="1"/>
  <c r="AE309" i="10"/>
  <c r="AG309" i="10" s="1"/>
  <c r="AE310" i="10"/>
  <c r="AG310" i="10" s="1"/>
  <c r="AE311" i="10"/>
  <c r="AG311" i="10" s="1"/>
  <c r="AE312" i="10"/>
  <c r="AG312" i="10" s="1"/>
  <c r="AE313" i="10"/>
  <c r="AG313" i="10" s="1"/>
  <c r="AE314" i="10"/>
  <c r="AG314" i="10" s="1"/>
  <c r="AE315" i="10"/>
  <c r="AG315" i="10" s="1"/>
  <c r="AE316" i="10"/>
  <c r="AG316" i="10" s="1"/>
  <c r="AE317" i="10"/>
  <c r="AG317" i="10" s="1"/>
  <c r="AE318" i="10"/>
  <c r="AG318" i="10" s="1"/>
  <c r="AE319" i="10"/>
  <c r="AG319" i="10" s="1"/>
  <c r="AE320" i="10"/>
  <c r="AG320" i="10" s="1"/>
  <c r="AE321" i="10"/>
  <c r="AG321" i="10" s="1"/>
  <c r="AE322" i="10"/>
  <c r="AG322" i="10" s="1"/>
  <c r="AE323" i="10"/>
  <c r="AG323" i="10" s="1"/>
  <c r="AE324" i="10"/>
  <c r="AG324" i="10" s="1"/>
  <c r="AE325" i="10"/>
  <c r="AG325" i="10" s="1"/>
  <c r="AE326" i="10"/>
  <c r="AG326" i="10" s="1"/>
  <c r="AE327" i="10"/>
  <c r="AG327" i="10" s="1"/>
  <c r="AE328" i="10"/>
  <c r="AG328" i="10" s="1"/>
  <c r="AE329" i="10"/>
  <c r="AG329" i="10" s="1"/>
  <c r="AE330" i="10"/>
  <c r="AG330" i="10" s="1"/>
  <c r="AE331" i="10"/>
  <c r="AG331" i="10" s="1"/>
  <c r="AE332" i="10"/>
  <c r="AG332" i="10" s="1"/>
  <c r="AE333" i="10"/>
  <c r="AE334" i="10"/>
  <c r="AG334" i="10" s="1"/>
  <c r="AE335" i="10"/>
  <c r="AG335" i="10" s="1"/>
  <c r="AE336" i="10"/>
  <c r="AG336" i="10" s="1"/>
  <c r="AG333" i="10"/>
  <c r="AG337" i="10"/>
  <c r="AA339" i="10"/>
  <c r="AD338" i="10"/>
  <c r="AE338" i="10"/>
  <c r="AE277" i="10"/>
  <c r="AG277" i="10" s="1"/>
  <c r="AH277" i="10" s="1"/>
  <c r="AE234" i="10"/>
  <c r="AG234" i="10" s="1"/>
  <c r="AH234" i="10" s="1"/>
  <c r="AE238" i="10"/>
  <c r="AG238" i="10" s="1"/>
  <c r="AH238" i="10" s="1"/>
  <c r="AE242" i="10"/>
  <c r="AG242" i="10" s="1"/>
  <c r="AH242" i="10" s="1"/>
  <c r="AE246" i="10"/>
  <c r="AG246" i="10" s="1"/>
  <c r="AH246" i="10" s="1"/>
  <c r="AE250" i="10"/>
  <c r="AG250" i="10" s="1"/>
  <c r="AH250" i="10" s="1"/>
  <c r="AE254" i="10"/>
  <c r="AG254" i="10" s="1"/>
  <c r="AH254" i="10" s="1"/>
  <c r="AE258" i="10"/>
  <c r="AG258" i="10" s="1"/>
  <c r="AH258" i="10" s="1"/>
  <c r="AE262" i="10"/>
  <c r="AG262" i="10" s="1"/>
  <c r="AH262" i="10" s="1"/>
  <c r="AE266" i="10"/>
  <c r="AG266" i="10" s="1"/>
  <c r="AH266" i="10" s="1"/>
  <c r="AE270" i="10"/>
  <c r="AG270" i="10" s="1"/>
  <c r="AH270" i="10" s="1"/>
  <c r="AE274" i="10"/>
  <c r="AG274" i="10" s="1"/>
  <c r="AH274" i="10" s="1"/>
  <c r="AE235" i="10"/>
  <c r="AG235" i="10" s="1"/>
  <c r="AH235" i="10" s="1"/>
  <c r="AE239" i="10"/>
  <c r="AG239" i="10" s="1"/>
  <c r="AH239" i="10" s="1"/>
  <c r="AE243" i="10"/>
  <c r="AG243" i="10" s="1"/>
  <c r="AH243" i="10" s="1"/>
  <c r="AE247" i="10"/>
  <c r="AG247" i="10" s="1"/>
  <c r="AH247" i="10" s="1"/>
  <c r="AE251" i="10"/>
  <c r="AG251" i="10" s="1"/>
  <c r="AH251" i="10" s="1"/>
  <c r="AE255" i="10"/>
  <c r="AG255" i="10" s="1"/>
  <c r="AH255" i="10" s="1"/>
  <c r="AE259" i="10"/>
  <c r="AG259" i="10" s="1"/>
  <c r="AH259" i="10" s="1"/>
  <c r="AE263" i="10"/>
  <c r="AG263" i="10" s="1"/>
  <c r="AH263" i="10" s="1"/>
  <c r="AE267" i="10"/>
  <c r="AG267" i="10" s="1"/>
  <c r="AH267" i="10" s="1"/>
  <c r="AE271" i="10"/>
  <c r="AG271" i="10" s="1"/>
  <c r="AH271" i="10" s="1"/>
  <c r="AE275" i="10"/>
  <c r="AG275" i="10" s="1"/>
  <c r="AH275" i="10" s="1"/>
  <c r="AE232" i="10"/>
  <c r="AE236" i="10"/>
  <c r="AG236" i="10" s="1"/>
  <c r="AH236" i="10" s="1"/>
  <c r="AE240" i="10"/>
  <c r="AG240" i="10" s="1"/>
  <c r="AH240" i="10" s="1"/>
  <c r="AE244" i="10"/>
  <c r="AG244" i="10" s="1"/>
  <c r="AH244" i="10" s="1"/>
  <c r="AE248" i="10"/>
  <c r="AG248" i="10" s="1"/>
  <c r="AH248" i="10" s="1"/>
  <c r="AE252" i="10"/>
  <c r="AG252" i="10" s="1"/>
  <c r="AH252" i="10" s="1"/>
  <c r="AE256" i="10"/>
  <c r="AG256" i="10" s="1"/>
  <c r="AH256" i="10" s="1"/>
  <c r="AE260" i="10"/>
  <c r="AG260" i="10" s="1"/>
  <c r="AH260" i="10" s="1"/>
  <c r="AE264" i="10"/>
  <c r="AG264" i="10" s="1"/>
  <c r="AH264" i="10" s="1"/>
  <c r="AE268" i="10"/>
  <c r="AG268" i="10" s="1"/>
  <c r="AH268" i="10" s="1"/>
  <c r="AE272" i="10"/>
  <c r="AG272" i="10" s="1"/>
  <c r="AH272" i="10" s="1"/>
  <c r="AE276" i="10"/>
  <c r="AG276" i="10" s="1"/>
  <c r="AH276" i="10" s="1"/>
  <c r="AE233" i="10"/>
  <c r="AG233" i="10" s="1"/>
  <c r="AH233" i="10" s="1"/>
  <c r="AE237" i="10"/>
  <c r="AG237" i="10" s="1"/>
  <c r="AH237" i="10" s="1"/>
  <c r="AE241" i="10"/>
  <c r="AG241" i="10" s="1"/>
  <c r="AH241" i="10" s="1"/>
  <c r="AE245" i="10"/>
  <c r="AG245" i="10" s="1"/>
  <c r="AH245" i="10" s="1"/>
  <c r="AE249" i="10"/>
  <c r="AG249" i="10" s="1"/>
  <c r="AH249" i="10" s="1"/>
  <c r="AE253" i="10"/>
  <c r="AG253" i="10" s="1"/>
  <c r="AH253" i="10" s="1"/>
  <c r="AE257" i="10"/>
  <c r="AG257" i="10" s="1"/>
  <c r="AH257" i="10" s="1"/>
  <c r="AE261" i="10"/>
  <c r="AG261" i="10" s="1"/>
  <c r="AH261" i="10" s="1"/>
  <c r="AE265" i="10"/>
  <c r="AG265" i="10" s="1"/>
  <c r="AH265" i="10" s="1"/>
  <c r="AE269" i="10"/>
  <c r="AG269" i="10" s="1"/>
  <c r="AH269" i="10" s="1"/>
  <c r="AE273" i="10"/>
  <c r="AG273" i="10" s="1"/>
  <c r="AH273" i="10" s="1"/>
  <c r="AD232" i="10"/>
  <c r="AB232" i="10"/>
  <c r="AA231" i="10"/>
  <c r="AE231" i="10" s="1"/>
  <c r="AG338" i="10" l="1"/>
  <c r="AA340" i="10"/>
  <c r="AD339" i="10"/>
  <c r="AE339" i="10"/>
  <c r="AD231" i="10"/>
  <c r="AB231" i="10"/>
  <c r="AA230" i="10"/>
  <c r="AE230" i="10" s="1"/>
  <c r="AG232" i="10"/>
  <c r="AH232" i="10" s="1"/>
  <c r="AG339" i="10" l="1"/>
  <c r="AA341" i="10"/>
  <c r="AD340" i="10"/>
  <c r="AE340" i="10"/>
  <c r="AD230" i="10"/>
  <c r="AB230" i="10"/>
  <c r="AA229" i="10"/>
  <c r="AE229" i="10" s="1"/>
  <c r="AG231" i="10"/>
  <c r="AH231" i="10" s="1"/>
  <c r="AG340" i="10" l="1"/>
  <c r="AA342" i="10"/>
  <c r="AD341" i="10"/>
  <c r="AE341" i="10"/>
  <c r="AG230" i="10"/>
  <c r="AH230" i="10" s="1"/>
  <c r="AD229" i="10"/>
  <c r="AB229" i="10"/>
  <c r="AA228" i="10"/>
  <c r="AE228" i="10" s="1"/>
  <c r="AG341" i="10" l="1"/>
  <c r="AA343" i="10"/>
  <c r="AD342" i="10"/>
  <c r="AE342" i="10"/>
  <c r="AD228" i="10"/>
  <c r="AB228" i="10"/>
  <c r="AA227" i="10"/>
  <c r="AE227" i="10" s="1"/>
  <c r="AG229" i="10"/>
  <c r="AH229" i="10" s="1"/>
  <c r="AG342" i="10" l="1"/>
  <c r="AA344" i="10"/>
  <c r="AD343" i="10"/>
  <c r="AE343" i="10"/>
  <c r="AD227" i="10"/>
  <c r="AB227" i="10"/>
  <c r="AA226" i="10"/>
  <c r="AE226" i="10" s="1"/>
  <c r="AG228" i="10"/>
  <c r="AH228" i="10" s="1"/>
  <c r="AG343" i="10" l="1"/>
  <c r="AA345" i="10"/>
  <c r="AD344" i="10"/>
  <c r="AE344" i="10"/>
  <c r="AD226" i="10"/>
  <c r="AB226" i="10"/>
  <c r="AA225" i="10"/>
  <c r="AE225" i="10" s="1"/>
  <c r="AG227" i="10"/>
  <c r="AH227" i="10" s="1"/>
  <c r="AG344" i="10" l="1"/>
  <c r="AA346" i="10"/>
  <c r="AD345" i="10"/>
  <c r="AE345" i="10"/>
  <c r="AD225" i="10"/>
  <c r="AB225" i="10"/>
  <c r="AA224" i="10"/>
  <c r="AE224" i="10" s="1"/>
  <c r="AG226" i="10"/>
  <c r="AH226" i="10" s="1"/>
  <c r="AG345" i="10" l="1"/>
  <c r="AA347" i="10"/>
  <c r="AD346" i="10"/>
  <c r="AE346" i="10"/>
  <c r="AD224" i="10"/>
  <c r="AB224" i="10"/>
  <c r="AA223" i="10"/>
  <c r="AE223" i="10" s="1"/>
  <c r="AG225" i="10"/>
  <c r="AH225" i="10" s="1"/>
  <c r="AG346" i="10" l="1"/>
  <c r="AA348" i="10"/>
  <c r="AD347" i="10"/>
  <c r="AE347" i="10"/>
  <c r="AD223" i="10"/>
  <c r="AB223" i="10"/>
  <c r="AA222" i="10"/>
  <c r="AE222" i="10" s="1"/>
  <c r="AG224" i="10"/>
  <c r="AH224" i="10" s="1"/>
  <c r="AG347" i="10" l="1"/>
  <c r="AA349" i="10"/>
  <c r="AD348" i="10"/>
  <c r="AE348" i="10"/>
  <c r="AD222" i="10"/>
  <c r="AB222" i="10"/>
  <c r="AA221" i="10"/>
  <c r="AE221" i="10" s="1"/>
  <c r="AG223" i="10"/>
  <c r="AH223" i="10" s="1"/>
  <c r="AG348" i="10" l="1"/>
  <c r="AA350" i="10"/>
  <c r="AD349" i="10"/>
  <c r="AE349" i="10"/>
  <c r="AD221" i="10"/>
  <c r="AB221" i="10"/>
  <c r="AA220" i="10"/>
  <c r="AE220" i="10" s="1"/>
  <c r="AG222" i="10"/>
  <c r="AH222" i="10" s="1"/>
  <c r="AG349" i="10" l="1"/>
  <c r="AA351" i="10"/>
  <c r="AD350" i="10"/>
  <c r="AE350" i="10"/>
  <c r="AD220" i="10"/>
  <c r="AB220" i="10"/>
  <c r="AA219" i="10"/>
  <c r="AE219" i="10" s="1"/>
  <c r="AG221" i="10"/>
  <c r="AH221" i="10" s="1"/>
  <c r="AG350" i="10" l="1"/>
  <c r="AA352" i="10"/>
  <c r="AD351" i="10"/>
  <c r="AE351" i="10"/>
  <c r="AD219" i="10"/>
  <c r="AB219" i="10"/>
  <c r="AA218" i="10"/>
  <c r="AE218" i="10" s="1"/>
  <c r="AG220" i="10"/>
  <c r="AH220" i="10" s="1"/>
  <c r="AG351" i="10" l="1"/>
  <c r="AA353" i="10"/>
  <c r="AD352" i="10"/>
  <c r="AE352" i="10"/>
  <c r="AD218" i="10"/>
  <c r="AB218" i="10"/>
  <c r="AA217" i="10"/>
  <c r="AE217" i="10" s="1"/>
  <c r="AG219" i="10"/>
  <c r="AH219" i="10" s="1"/>
  <c r="AA354" i="10" l="1"/>
  <c r="AD353" i="10"/>
  <c r="AE353" i="10"/>
  <c r="AG352" i="10"/>
  <c r="AD217" i="10"/>
  <c r="AB217" i="10"/>
  <c r="AA216" i="10"/>
  <c r="AE216" i="10" s="1"/>
  <c r="AG218" i="10"/>
  <c r="AH218" i="10" s="1"/>
  <c r="AG353" i="10" l="1"/>
  <c r="AA355" i="10"/>
  <c r="AD354" i="10"/>
  <c r="AE354" i="10"/>
  <c r="AD216" i="10"/>
  <c r="AB216" i="10"/>
  <c r="AA215" i="10"/>
  <c r="AE215" i="10" s="1"/>
  <c r="AG217" i="10"/>
  <c r="AH217" i="10" s="1"/>
  <c r="AG354" i="10" l="1"/>
  <c r="AA356" i="10"/>
  <c r="AD355" i="10"/>
  <c r="AE355" i="10"/>
  <c r="AD215" i="10"/>
  <c r="AB215" i="10"/>
  <c r="AA214" i="10"/>
  <c r="AE214" i="10" s="1"/>
  <c r="AG216" i="10"/>
  <c r="AH216" i="10" s="1"/>
  <c r="AG355" i="10" l="1"/>
  <c r="AA357" i="10"/>
  <c r="AD356" i="10"/>
  <c r="AE356" i="10"/>
  <c r="AD214" i="10"/>
  <c r="AB214" i="10"/>
  <c r="AA213" i="10"/>
  <c r="AE213" i="10" s="1"/>
  <c r="AG215" i="10"/>
  <c r="AH215" i="10" s="1"/>
  <c r="AG356" i="10" l="1"/>
  <c r="AA358" i="10"/>
  <c r="AD357" i="10"/>
  <c r="AE357" i="10"/>
  <c r="AD213" i="10"/>
  <c r="AB213" i="10"/>
  <c r="AA212" i="10"/>
  <c r="AE212" i="10" s="1"/>
  <c r="AG214" i="10"/>
  <c r="AH214" i="10" s="1"/>
  <c r="AG357" i="10" l="1"/>
  <c r="AA359" i="10"/>
  <c r="AD358" i="10"/>
  <c r="AE358" i="10"/>
  <c r="AD212" i="10"/>
  <c r="AB212" i="10"/>
  <c r="AA211" i="10"/>
  <c r="AE211" i="10" s="1"/>
  <c r="AG213" i="10"/>
  <c r="AH213" i="10" s="1"/>
  <c r="AG358" i="10" l="1"/>
  <c r="AA360" i="10"/>
  <c r="AD359" i="10"/>
  <c r="AE359" i="10"/>
  <c r="AD211" i="10"/>
  <c r="AB211" i="10"/>
  <c r="AA210" i="10"/>
  <c r="AE210" i="10" s="1"/>
  <c r="AG212" i="10"/>
  <c r="AH212" i="10" s="1"/>
  <c r="AG359" i="10" l="1"/>
  <c r="AA361" i="10"/>
  <c r="AD360" i="10"/>
  <c r="AE360" i="10"/>
  <c r="AD210" i="10"/>
  <c r="AB210" i="10"/>
  <c r="AA209" i="10"/>
  <c r="AE209" i="10" s="1"/>
  <c r="AG211" i="10"/>
  <c r="AH211" i="10" s="1"/>
  <c r="AG360" i="10" l="1"/>
  <c r="AA362" i="10"/>
  <c r="AD361" i="10"/>
  <c r="AE361" i="10"/>
  <c r="AD209" i="10"/>
  <c r="AB209" i="10"/>
  <c r="AA208" i="10"/>
  <c r="AE208" i="10" s="1"/>
  <c r="AG210" i="10"/>
  <c r="AH210" i="10" s="1"/>
  <c r="AG361" i="10" l="1"/>
  <c r="AA363" i="10"/>
  <c r="AD362" i="10"/>
  <c r="AE362" i="10"/>
  <c r="AD208" i="10"/>
  <c r="AB208" i="10"/>
  <c r="AA207" i="10"/>
  <c r="AE207" i="10" s="1"/>
  <c r="AG209" i="10"/>
  <c r="AH209" i="10" s="1"/>
  <c r="AA364" i="10" l="1"/>
  <c r="AD363" i="10"/>
  <c r="AE363" i="10"/>
  <c r="AG362" i="10"/>
  <c r="AD207" i="10"/>
  <c r="AB207" i="10"/>
  <c r="AA206" i="10"/>
  <c r="AE206" i="10" s="1"/>
  <c r="AG208" i="10"/>
  <c r="AH208" i="10" s="1"/>
  <c r="AG363" i="10" l="1"/>
  <c r="AA365" i="10"/>
  <c r="AD364" i="10"/>
  <c r="AE364" i="10"/>
  <c r="AD206" i="10"/>
  <c r="AB206" i="10"/>
  <c r="AA205" i="10"/>
  <c r="AE205" i="10" s="1"/>
  <c r="AG207" i="10"/>
  <c r="AH207" i="10" s="1"/>
  <c r="AG364" i="10" l="1"/>
  <c r="AA366" i="10"/>
  <c r="AD365" i="10"/>
  <c r="AE365" i="10"/>
  <c r="AD205" i="10"/>
  <c r="AB205" i="10"/>
  <c r="AA204" i="10"/>
  <c r="AE204" i="10" s="1"/>
  <c r="AG206" i="10"/>
  <c r="AH206" i="10" s="1"/>
  <c r="AG365" i="10" l="1"/>
  <c r="AA367" i="10"/>
  <c r="AD366" i="10"/>
  <c r="AE366" i="10"/>
  <c r="AD204" i="10"/>
  <c r="AB204" i="10"/>
  <c r="AA203" i="10"/>
  <c r="AE203" i="10" s="1"/>
  <c r="AG205" i="10"/>
  <c r="AH205" i="10" s="1"/>
  <c r="AG366" i="10" l="1"/>
  <c r="AA368" i="10"/>
  <c r="AD367" i="10"/>
  <c r="AE367" i="10"/>
  <c r="AD203" i="10"/>
  <c r="AB203" i="10"/>
  <c r="AA202" i="10"/>
  <c r="AE202" i="10" s="1"/>
  <c r="AG204" i="10"/>
  <c r="AH204" i="10" s="1"/>
  <c r="AG367" i="10" l="1"/>
  <c r="AA369" i="10"/>
  <c r="AD368" i="10"/>
  <c r="AE368" i="10"/>
  <c r="AG203" i="10"/>
  <c r="AH203" i="10" s="1"/>
  <c r="AD202" i="10"/>
  <c r="AA201" i="10"/>
  <c r="AE201" i="10" s="1"/>
  <c r="AB202" i="10"/>
  <c r="AA370" i="10" l="1"/>
  <c r="AD369" i="10"/>
  <c r="AE369" i="10"/>
  <c r="AG368" i="10"/>
  <c r="AB201" i="10"/>
  <c r="AD201" i="10"/>
  <c r="AA200" i="10"/>
  <c r="AE200" i="10" s="1"/>
  <c r="AG202" i="10"/>
  <c r="AH202" i="10" s="1"/>
  <c r="AG369" i="10" l="1"/>
  <c r="AA371" i="10"/>
  <c r="AD370" i="10"/>
  <c r="AE370" i="10"/>
  <c r="AG201" i="10"/>
  <c r="AH201" i="10" s="1"/>
  <c r="AB200" i="10"/>
  <c r="AA199" i="10"/>
  <c r="AE199" i="10" s="1"/>
  <c r="AD200" i="10"/>
  <c r="AG370" i="10" l="1"/>
  <c r="AA372" i="10"/>
  <c r="AD371" i="10"/>
  <c r="AE371" i="10"/>
  <c r="AG200" i="10"/>
  <c r="AH200" i="10" s="1"/>
  <c r="AB199" i="10"/>
  <c r="AD199" i="10"/>
  <c r="AA198" i="10"/>
  <c r="AE198" i="10" s="1"/>
  <c r="AG371" i="10" l="1"/>
  <c r="AA373" i="10"/>
  <c r="AD372" i="10"/>
  <c r="AE372" i="10"/>
  <c r="AB198" i="10"/>
  <c r="AD198" i="10"/>
  <c r="AA197" i="10"/>
  <c r="AE197" i="10" s="1"/>
  <c r="AG199" i="10"/>
  <c r="AH199" i="10" s="1"/>
  <c r="AG372" i="10" l="1"/>
  <c r="AA374" i="10"/>
  <c r="AD373" i="10"/>
  <c r="AE373" i="10"/>
  <c r="AG198" i="10"/>
  <c r="AH198" i="10" s="1"/>
  <c r="AB197" i="10"/>
  <c r="AD197" i="10"/>
  <c r="AA196" i="10"/>
  <c r="AE196" i="10" s="1"/>
  <c r="AG373" i="10" l="1"/>
  <c r="AA375" i="10"/>
  <c r="AD374" i="10"/>
  <c r="AE374" i="10"/>
  <c r="AG197" i="10"/>
  <c r="AH197" i="10" s="1"/>
  <c r="AB196" i="10"/>
  <c r="AD196" i="10"/>
  <c r="AA195" i="10"/>
  <c r="AE195" i="10" s="1"/>
  <c r="AG374" i="10" l="1"/>
  <c r="AA376" i="10"/>
  <c r="AE375" i="10"/>
  <c r="AD375" i="10"/>
  <c r="AB195" i="10"/>
  <c r="AD195" i="10"/>
  <c r="AA194" i="10"/>
  <c r="AE194" i="10" s="1"/>
  <c r="AG196" i="10"/>
  <c r="AH196" i="10" s="1"/>
  <c r="AG375" i="10" l="1"/>
  <c r="AA377" i="10"/>
  <c r="AD376" i="10"/>
  <c r="AE376" i="10"/>
  <c r="AG195" i="10"/>
  <c r="AH195" i="10" s="1"/>
  <c r="AB194" i="10"/>
  <c r="AD194" i="10"/>
  <c r="AA193" i="10"/>
  <c r="AE193" i="10" s="1"/>
  <c r="AG376" i="10" l="1"/>
  <c r="AA378" i="10"/>
  <c r="AD377" i="10"/>
  <c r="AE377" i="10"/>
  <c r="AB193" i="10"/>
  <c r="AD193" i="10"/>
  <c r="AA192" i="10"/>
  <c r="AE192" i="10" s="1"/>
  <c r="AG194" i="10"/>
  <c r="AH194" i="10" s="1"/>
  <c r="AG377" i="10" l="1"/>
  <c r="AA379" i="10"/>
  <c r="AE378" i="10"/>
  <c r="AD378" i="10"/>
  <c r="AG193" i="10"/>
  <c r="AH193" i="10" s="1"/>
  <c r="AB192" i="10"/>
  <c r="AD192" i="10"/>
  <c r="AA191" i="10"/>
  <c r="AE191" i="10" s="1"/>
  <c r="AG378" i="10" l="1"/>
  <c r="AA380" i="10"/>
  <c r="AD379" i="10"/>
  <c r="AE379" i="10"/>
  <c r="AB191" i="10"/>
  <c r="AD191" i="10"/>
  <c r="AA190" i="10"/>
  <c r="AE190" i="10" s="1"/>
  <c r="AG192" i="10"/>
  <c r="AH192" i="10" s="1"/>
  <c r="AG379" i="10" l="1"/>
  <c r="AA381" i="10"/>
  <c r="AD380" i="10"/>
  <c r="AE380" i="10"/>
  <c r="AG191" i="10"/>
  <c r="AH191" i="10" s="1"/>
  <c r="AB190" i="10"/>
  <c r="AD190" i="10"/>
  <c r="AA189" i="10"/>
  <c r="AE189" i="10" s="1"/>
  <c r="AG380" i="10" l="1"/>
  <c r="AA382" i="10"/>
  <c r="AD381" i="10"/>
  <c r="AE381" i="10"/>
  <c r="AG190" i="10"/>
  <c r="AH190" i="10" s="1"/>
  <c r="AB189" i="10"/>
  <c r="AD189" i="10"/>
  <c r="AA188" i="10"/>
  <c r="AE188" i="10" s="1"/>
  <c r="AG381" i="10" l="1"/>
  <c r="AA383" i="10"/>
  <c r="AE382" i="10"/>
  <c r="AD382" i="10"/>
  <c r="AB188" i="10"/>
  <c r="AD188" i="10"/>
  <c r="AA187" i="10"/>
  <c r="AE187" i="10" s="1"/>
  <c r="AG189" i="10"/>
  <c r="AH189" i="10" s="1"/>
  <c r="AG382" i="10" l="1"/>
  <c r="AA384" i="10"/>
  <c r="AD383" i="10"/>
  <c r="AE383" i="10"/>
  <c r="AG188" i="10"/>
  <c r="AH188" i="10" s="1"/>
  <c r="AB187" i="10"/>
  <c r="AD187" i="10"/>
  <c r="AA186" i="10"/>
  <c r="AE186" i="10" s="1"/>
  <c r="AA385" i="10" l="1"/>
  <c r="AD384" i="10"/>
  <c r="AE384" i="10"/>
  <c r="AG383" i="10"/>
  <c r="AB186" i="10"/>
  <c r="AD186" i="10"/>
  <c r="AA185" i="10"/>
  <c r="AE185" i="10" s="1"/>
  <c r="AG187" i="10"/>
  <c r="AH187" i="10" s="1"/>
  <c r="AG384" i="10" l="1"/>
  <c r="AA386" i="10"/>
  <c r="AD385" i="10"/>
  <c r="AE385" i="10"/>
  <c r="AG186" i="10"/>
  <c r="AH186" i="10" s="1"/>
  <c r="AB185" i="10"/>
  <c r="AD185" i="10"/>
  <c r="AA184" i="10"/>
  <c r="AE184" i="10" s="1"/>
  <c r="AG385" i="10" l="1"/>
  <c r="AA387" i="10"/>
  <c r="AE386" i="10"/>
  <c r="AD386" i="10"/>
  <c r="AB184" i="10"/>
  <c r="AD184" i="10"/>
  <c r="AA183" i="10"/>
  <c r="AE183" i="10" s="1"/>
  <c r="AG185" i="10"/>
  <c r="AH185" i="10" s="1"/>
  <c r="AG386" i="10" l="1"/>
  <c r="AA388" i="10"/>
  <c r="AD387" i="10"/>
  <c r="AE387" i="10"/>
  <c r="AG184" i="10"/>
  <c r="AH184" i="10" s="1"/>
  <c r="AB183" i="10"/>
  <c r="AD183" i="10"/>
  <c r="AA182" i="10"/>
  <c r="AE182" i="10" s="1"/>
  <c r="AG387" i="10" l="1"/>
  <c r="AA389" i="10"/>
  <c r="AD388" i="10"/>
  <c r="AE388" i="10"/>
  <c r="AB182" i="10"/>
  <c r="AD182" i="10"/>
  <c r="AA181" i="10"/>
  <c r="AE181" i="10" s="1"/>
  <c r="AG183" i="10"/>
  <c r="AH183" i="10" s="1"/>
  <c r="AG388" i="10" l="1"/>
  <c r="AA390" i="10"/>
  <c r="AD389" i="10"/>
  <c r="AE389" i="10"/>
  <c r="AG182" i="10"/>
  <c r="AH182" i="10" s="1"/>
  <c r="AB181" i="10"/>
  <c r="AD181" i="10"/>
  <c r="AA180" i="10"/>
  <c r="AE180" i="10" s="1"/>
  <c r="AG389" i="10" l="1"/>
  <c r="AA391" i="10"/>
  <c r="AD390" i="10"/>
  <c r="AE390" i="10"/>
  <c r="AB180" i="10"/>
  <c r="AD180" i="10"/>
  <c r="AA179" i="10"/>
  <c r="AE179" i="10" s="1"/>
  <c r="AG181" i="10"/>
  <c r="AH181" i="10" s="1"/>
  <c r="AA392" i="10" l="1"/>
  <c r="AD391" i="10"/>
  <c r="AE391" i="10"/>
  <c r="AG390" i="10"/>
  <c r="AG180" i="10"/>
  <c r="AH180" i="10" s="1"/>
  <c r="AB179" i="10"/>
  <c r="AD179" i="10"/>
  <c r="AA178" i="10"/>
  <c r="AE178" i="10" s="1"/>
  <c r="AG391" i="10" l="1"/>
  <c r="AA393" i="10"/>
  <c r="AD392" i="10"/>
  <c r="AE392" i="10"/>
  <c r="AB178" i="10"/>
  <c r="AD178" i="10"/>
  <c r="AA177" i="10"/>
  <c r="AE177" i="10" s="1"/>
  <c r="AG179" i="10"/>
  <c r="AH179" i="10" s="1"/>
  <c r="AG392" i="10" l="1"/>
  <c r="AA394" i="10"/>
  <c r="AD393" i="10"/>
  <c r="AE393" i="10"/>
  <c r="AG178" i="10"/>
  <c r="AH178" i="10" s="1"/>
  <c r="AB177" i="10"/>
  <c r="AD177" i="10"/>
  <c r="AA176" i="10"/>
  <c r="AE176" i="10" s="1"/>
  <c r="AG393" i="10" l="1"/>
  <c r="AA395" i="10"/>
  <c r="AD394" i="10"/>
  <c r="AE394" i="10"/>
  <c r="AB176" i="10"/>
  <c r="AD176" i="10"/>
  <c r="AA175" i="10"/>
  <c r="AE175" i="10" s="1"/>
  <c r="AG177" i="10"/>
  <c r="AH177" i="10" s="1"/>
  <c r="AG394" i="10" l="1"/>
  <c r="AA396" i="10"/>
  <c r="AD395" i="10"/>
  <c r="AE395" i="10"/>
  <c r="AG176" i="10"/>
  <c r="AH176" i="10" s="1"/>
  <c r="AB175" i="10"/>
  <c r="AD175" i="10"/>
  <c r="AA174" i="10"/>
  <c r="AE174" i="10" s="1"/>
  <c r="AG395" i="10" l="1"/>
  <c r="AA397" i="10"/>
  <c r="AD396" i="10"/>
  <c r="AE396" i="10"/>
  <c r="AB174" i="10"/>
  <c r="AD174" i="10"/>
  <c r="AA173" i="10"/>
  <c r="AE173" i="10" s="1"/>
  <c r="AG175" i="10"/>
  <c r="AH175" i="10" s="1"/>
  <c r="AA398" i="10" l="1"/>
  <c r="AD397" i="10"/>
  <c r="AE397" i="10"/>
  <c r="AG396" i="10"/>
  <c r="AG174" i="10"/>
  <c r="AH174" i="10" s="1"/>
  <c r="AB173" i="10"/>
  <c r="AD173" i="10"/>
  <c r="AA172" i="10"/>
  <c r="AE172" i="10" s="1"/>
  <c r="AG397" i="10" l="1"/>
  <c r="AA399" i="10"/>
  <c r="AD398" i="10"/>
  <c r="AE398" i="10"/>
  <c r="AB172" i="10"/>
  <c r="AD172" i="10"/>
  <c r="AA171" i="10"/>
  <c r="AE171" i="10" s="1"/>
  <c r="AG173" i="10"/>
  <c r="AH173" i="10" s="1"/>
  <c r="AG398" i="10" l="1"/>
  <c r="AA400" i="10"/>
  <c r="AD399" i="10"/>
  <c r="AE399" i="10"/>
  <c r="AG172" i="10"/>
  <c r="AH172" i="10" s="1"/>
  <c r="AB171" i="10"/>
  <c r="AD171" i="10"/>
  <c r="AA170" i="10"/>
  <c r="AE170" i="10" s="1"/>
  <c r="AG399" i="10" l="1"/>
  <c r="AA401" i="10"/>
  <c r="AD400" i="10"/>
  <c r="AE400" i="10"/>
  <c r="AB170" i="10"/>
  <c r="AD170" i="10"/>
  <c r="AA169" i="10"/>
  <c r="AE169" i="10" s="1"/>
  <c r="AG171" i="10"/>
  <c r="AH171" i="10" s="1"/>
  <c r="AG400" i="10" l="1"/>
  <c r="AA402" i="10"/>
  <c r="AD401" i="10"/>
  <c r="AE401" i="10"/>
  <c r="AG170" i="10"/>
  <c r="AH170" i="10" s="1"/>
  <c r="AB169" i="10"/>
  <c r="AD169" i="10"/>
  <c r="AA168" i="10"/>
  <c r="AE168" i="10" s="1"/>
  <c r="AG401" i="10" l="1"/>
  <c r="AA403" i="10"/>
  <c r="AD402" i="10"/>
  <c r="AE402" i="10"/>
  <c r="AB168" i="10"/>
  <c r="AD168" i="10"/>
  <c r="AA167" i="10"/>
  <c r="AE167" i="10" s="1"/>
  <c r="AG169" i="10"/>
  <c r="AH169" i="10" s="1"/>
  <c r="AG402" i="10" l="1"/>
  <c r="AA404" i="10"/>
  <c r="AD403" i="10"/>
  <c r="AE403" i="10"/>
  <c r="AG168" i="10"/>
  <c r="AH168" i="10" s="1"/>
  <c r="AB167" i="10"/>
  <c r="AD167" i="10"/>
  <c r="AA166" i="10"/>
  <c r="AE166" i="10" s="1"/>
  <c r="AG403" i="10" l="1"/>
  <c r="AA405" i="10"/>
  <c r="AD404" i="10"/>
  <c r="AE404" i="10"/>
  <c r="AB166" i="10"/>
  <c r="AD166" i="10"/>
  <c r="AA165" i="10"/>
  <c r="AE165" i="10" s="1"/>
  <c r="AG167" i="10"/>
  <c r="AH167" i="10" s="1"/>
  <c r="AG404" i="10" l="1"/>
  <c r="AA406" i="10"/>
  <c r="AD405" i="10"/>
  <c r="AE405" i="10"/>
  <c r="AG166" i="10"/>
  <c r="AH166" i="10" s="1"/>
  <c r="AB165" i="10"/>
  <c r="AD165" i="10"/>
  <c r="AA164" i="10"/>
  <c r="AE164" i="10" s="1"/>
  <c r="AG405" i="10" l="1"/>
  <c r="AA407" i="10"/>
  <c r="AD406" i="10"/>
  <c r="AE406" i="10"/>
  <c r="AB164" i="10"/>
  <c r="AD164" i="10"/>
  <c r="AA163" i="10"/>
  <c r="AE163" i="10" s="1"/>
  <c r="AG165" i="10"/>
  <c r="AH165" i="10" s="1"/>
  <c r="AG406" i="10" l="1"/>
  <c r="AA408" i="10"/>
  <c r="AD407" i="10"/>
  <c r="AE407" i="10"/>
  <c r="AG164" i="10"/>
  <c r="AH164" i="10" s="1"/>
  <c r="AB163" i="10"/>
  <c r="AD163" i="10"/>
  <c r="AA162" i="10"/>
  <c r="AE162" i="10" s="1"/>
  <c r="AG407" i="10" l="1"/>
  <c r="AA409" i="10"/>
  <c r="AD408" i="10"/>
  <c r="AE408" i="10"/>
  <c r="AB162" i="10"/>
  <c r="AD162" i="10"/>
  <c r="AA161" i="10"/>
  <c r="AE161" i="10" s="1"/>
  <c r="AG163" i="10"/>
  <c r="AH163" i="10" s="1"/>
  <c r="AG408" i="10" l="1"/>
  <c r="AA410" i="10"/>
  <c r="AD409" i="10"/>
  <c r="AE409" i="10"/>
  <c r="AG162" i="10"/>
  <c r="AH162" i="10" s="1"/>
  <c r="AB161" i="10"/>
  <c r="AD161" i="10"/>
  <c r="AA160" i="10"/>
  <c r="AE160" i="10" s="1"/>
  <c r="AG409" i="10" l="1"/>
  <c r="AA411" i="10"/>
  <c r="AD410" i="10"/>
  <c r="AE410" i="10"/>
  <c r="AB160" i="10"/>
  <c r="AD160" i="10"/>
  <c r="AA159" i="10"/>
  <c r="AE159" i="10" s="1"/>
  <c r="AG161" i="10"/>
  <c r="AH161" i="10" s="1"/>
  <c r="AG410" i="10" l="1"/>
  <c r="AA412" i="10"/>
  <c r="AD411" i="10"/>
  <c r="AE411" i="10"/>
  <c r="AG160" i="10"/>
  <c r="AH160" i="10" s="1"/>
  <c r="AB159" i="10"/>
  <c r="AD159" i="10"/>
  <c r="AA158" i="10"/>
  <c r="AE158" i="10" s="1"/>
  <c r="AG411" i="10" l="1"/>
  <c r="AA413" i="10"/>
  <c r="AD412" i="10"/>
  <c r="AE412" i="10"/>
  <c r="AB158" i="10"/>
  <c r="AD158" i="10"/>
  <c r="AA157" i="10"/>
  <c r="AE157" i="10" s="1"/>
  <c r="AG159" i="10"/>
  <c r="AH159" i="10" s="1"/>
  <c r="AG412" i="10" l="1"/>
  <c r="AA414" i="10"/>
  <c r="AD413" i="10"/>
  <c r="AE413" i="10"/>
  <c r="AG158" i="10"/>
  <c r="AH158" i="10" s="1"/>
  <c r="AA156" i="10"/>
  <c r="AE156" i="10" s="1"/>
  <c r="AB157" i="10"/>
  <c r="AD157" i="10"/>
  <c r="AG413" i="10" l="1"/>
  <c r="AA415" i="10"/>
  <c r="AD414" i="10"/>
  <c r="AE414" i="10"/>
  <c r="AG157" i="10"/>
  <c r="AH157" i="10" s="1"/>
  <c r="AA155" i="10"/>
  <c r="AE155" i="10" s="1"/>
  <c r="AB156" i="10"/>
  <c r="AD156" i="10"/>
  <c r="AG414" i="10" l="1"/>
  <c r="AA416" i="10"/>
  <c r="AD415" i="10"/>
  <c r="AE415" i="10"/>
  <c r="AG156" i="10"/>
  <c r="AH156" i="10" s="1"/>
  <c r="AA154" i="10"/>
  <c r="AE154" i="10" s="1"/>
  <c r="AB155" i="10"/>
  <c r="AD155" i="10"/>
  <c r="AG415" i="10" l="1"/>
  <c r="AA417" i="10"/>
  <c r="AD416" i="10"/>
  <c r="AE416" i="10"/>
  <c r="AG155" i="10"/>
  <c r="AH155" i="10" s="1"/>
  <c r="AA153" i="10"/>
  <c r="AE153" i="10" s="1"/>
  <c r="AB154" i="10"/>
  <c r="AD154" i="10"/>
  <c r="AG416" i="10" l="1"/>
  <c r="AA418" i="10"/>
  <c r="AD417" i="10"/>
  <c r="AE417" i="10"/>
  <c r="AG154" i="10"/>
  <c r="AH154" i="10" s="1"/>
  <c r="AA152" i="10"/>
  <c r="AE152" i="10" s="1"/>
  <c r="AB153" i="10"/>
  <c r="AD153" i="10"/>
  <c r="AG417" i="10" l="1"/>
  <c r="AA419" i="10"/>
  <c r="AD418" i="10"/>
  <c r="AE418" i="10"/>
  <c r="AG153" i="10"/>
  <c r="AH153" i="10" s="1"/>
  <c r="AA151" i="10"/>
  <c r="AE151" i="10" s="1"/>
  <c r="AB152" i="10"/>
  <c r="AD152" i="10"/>
  <c r="AG418" i="10" l="1"/>
  <c r="AA420" i="10"/>
  <c r="AD419" i="10"/>
  <c r="AE419" i="10"/>
  <c r="AG152" i="10"/>
  <c r="AH152" i="10" s="1"/>
  <c r="AA150" i="10"/>
  <c r="AE150" i="10" s="1"/>
  <c r="AB151" i="10"/>
  <c r="AD151" i="10"/>
  <c r="AG419" i="10" l="1"/>
  <c r="AA421" i="10"/>
  <c r="AD420" i="10"/>
  <c r="AE420" i="10"/>
  <c r="AG151" i="10"/>
  <c r="AH151" i="10" s="1"/>
  <c r="AA149" i="10"/>
  <c r="AE149" i="10" s="1"/>
  <c r="AB150" i="10"/>
  <c r="AD150" i="10"/>
  <c r="AG420" i="10" l="1"/>
  <c r="AA422" i="10"/>
  <c r="AD421" i="10"/>
  <c r="AE421" i="10"/>
  <c r="AG150" i="10"/>
  <c r="AH150" i="10" s="1"/>
  <c r="AA148" i="10"/>
  <c r="AE148" i="10" s="1"/>
  <c r="AB149" i="10"/>
  <c r="AD149" i="10"/>
  <c r="AG421" i="10" l="1"/>
  <c r="AA423" i="10"/>
  <c r="AD422" i="10"/>
  <c r="AE422" i="10"/>
  <c r="AG149" i="10"/>
  <c r="AH149" i="10" s="1"/>
  <c r="AA147" i="10"/>
  <c r="AE147" i="10" s="1"/>
  <c r="AB148" i="10"/>
  <c r="AD148" i="10"/>
  <c r="AG422" i="10" l="1"/>
  <c r="AA424" i="10"/>
  <c r="AD423" i="10"/>
  <c r="AE423" i="10"/>
  <c r="AG148" i="10"/>
  <c r="AH148" i="10" s="1"/>
  <c r="AA146" i="10"/>
  <c r="AE146" i="10" s="1"/>
  <c r="AB147" i="10"/>
  <c r="AD147" i="10"/>
  <c r="AG423" i="10" l="1"/>
  <c r="AA425" i="10"/>
  <c r="AD424" i="10"/>
  <c r="AE424" i="10"/>
  <c r="AG147" i="10"/>
  <c r="AH147" i="10" s="1"/>
  <c r="AA145" i="10"/>
  <c r="AE145" i="10" s="1"/>
  <c r="AB146" i="10"/>
  <c r="AD146" i="10"/>
  <c r="AG424" i="10" l="1"/>
  <c r="AA426" i="10"/>
  <c r="AD425" i="10"/>
  <c r="AE425" i="10"/>
  <c r="AG146" i="10"/>
  <c r="AH146" i="10" s="1"/>
  <c r="AA144" i="10"/>
  <c r="AE144" i="10" s="1"/>
  <c r="AB145" i="10"/>
  <c r="AD145" i="10"/>
  <c r="AG425" i="10" l="1"/>
  <c r="AA427" i="10"/>
  <c r="AD426" i="10"/>
  <c r="AE426" i="10"/>
  <c r="AG145" i="10"/>
  <c r="AH145" i="10" s="1"/>
  <c r="AA143" i="10"/>
  <c r="AE143" i="10" s="1"/>
  <c r="AB144" i="10"/>
  <c r="AD144" i="10"/>
  <c r="AG426" i="10" l="1"/>
  <c r="AA428" i="10"/>
  <c r="AD427" i="10"/>
  <c r="AE427" i="10"/>
  <c r="AG144" i="10"/>
  <c r="AH144" i="10" s="1"/>
  <c r="AB143" i="10"/>
  <c r="AA142" i="10"/>
  <c r="AE142" i="10" s="1"/>
  <c r="AD143" i="10"/>
  <c r="AG427" i="10" l="1"/>
  <c r="AA429" i="10"/>
  <c r="AD428" i="10"/>
  <c r="AE428" i="10"/>
  <c r="AG143" i="10"/>
  <c r="AH143" i="10" s="1"/>
  <c r="AA141" i="10"/>
  <c r="AE141" i="10" s="1"/>
  <c r="AD142" i="10"/>
  <c r="AB142" i="10"/>
  <c r="AG428" i="10" l="1"/>
  <c r="AA430" i="10"/>
  <c r="AD429" i="10"/>
  <c r="AE429" i="10"/>
  <c r="AG142" i="10"/>
  <c r="AH142" i="10" s="1"/>
  <c r="AA140" i="10"/>
  <c r="AE140" i="10" s="1"/>
  <c r="AB141" i="10"/>
  <c r="AD141" i="10"/>
  <c r="AG429" i="10" l="1"/>
  <c r="AA431" i="10"/>
  <c r="AD430" i="10"/>
  <c r="AE430" i="10"/>
  <c r="AG141" i="10"/>
  <c r="AH141" i="10" s="1"/>
  <c r="AA139" i="10"/>
  <c r="AE139" i="10" s="1"/>
  <c r="AB140" i="10"/>
  <c r="AD140" i="10"/>
  <c r="AA432" i="10" l="1"/>
  <c r="AD431" i="10"/>
  <c r="AE431" i="10"/>
  <c r="AG430" i="10"/>
  <c r="AG140" i="10"/>
  <c r="AH140" i="10" s="1"/>
  <c r="AA138" i="10"/>
  <c r="AE138" i="10" s="1"/>
  <c r="AB139" i="10"/>
  <c r="AD139" i="10"/>
  <c r="AG431" i="10" l="1"/>
  <c r="AA433" i="10"/>
  <c r="AD432" i="10"/>
  <c r="AE432" i="10"/>
  <c r="AG139" i="10"/>
  <c r="AH139" i="10" s="1"/>
  <c r="AA137" i="10"/>
  <c r="AE137" i="10" s="1"/>
  <c r="AB138" i="10"/>
  <c r="AD138" i="10"/>
  <c r="AG432" i="10" l="1"/>
  <c r="AA434" i="10"/>
  <c r="AD433" i="10"/>
  <c r="AE433" i="10"/>
  <c r="AG138" i="10"/>
  <c r="AH138" i="10" s="1"/>
  <c r="AA136" i="10"/>
  <c r="AE136" i="10" s="1"/>
  <c r="AB137" i="10"/>
  <c r="AD137" i="10"/>
  <c r="AG433" i="10" l="1"/>
  <c r="AA435" i="10"/>
  <c r="AD434" i="10"/>
  <c r="AE434" i="10"/>
  <c r="AG137" i="10"/>
  <c r="AH137" i="10" s="1"/>
  <c r="AA135" i="10"/>
  <c r="AE135" i="10" s="1"/>
  <c r="AB136" i="10"/>
  <c r="AD136" i="10"/>
  <c r="AG434" i="10" l="1"/>
  <c r="AA436" i="10"/>
  <c r="AD435" i="10"/>
  <c r="AE435" i="10"/>
  <c r="AG136" i="10"/>
  <c r="AH136" i="10" s="1"/>
  <c r="AA134" i="10"/>
  <c r="AE134" i="10" s="1"/>
  <c r="AB135" i="10"/>
  <c r="AD135" i="10"/>
  <c r="AG435" i="10" l="1"/>
  <c r="AA437" i="10"/>
  <c r="AD436" i="10"/>
  <c r="AE436" i="10"/>
  <c r="AG135" i="10"/>
  <c r="AH135" i="10" s="1"/>
  <c r="AA133" i="10"/>
  <c r="AE133" i="10" s="1"/>
  <c r="AB134" i="10"/>
  <c r="AD134" i="10"/>
  <c r="AG436" i="10" l="1"/>
  <c r="AA438" i="10"/>
  <c r="AD437" i="10"/>
  <c r="AE437" i="10"/>
  <c r="AG134" i="10"/>
  <c r="AH134" i="10" s="1"/>
  <c r="AA132" i="10"/>
  <c r="AE132" i="10" s="1"/>
  <c r="AB133" i="10"/>
  <c r="AD133" i="10"/>
  <c r="AG437" i="10" l="1"/>
  <c r="AA439" i="10"/>
  <c r="AD438" i="10"/>
  <c r="AE438" i="10"/>
  <c r="AG133" i="10"/>
  <c r="AH133" i="10" s="1"/>
  <c r="AA131" i="10"/>
  <c r="AE131" i="10" s="1"/>
  <c r="AB132" i="10"/>
  <c r="AD132" i="10"/>
  <c r="AG438" i="10" l="1"/>
  <c r="AA440" i="10"/>
  <c r="AD439" i="10"/>
  <c r="AE439" i="10"/>
  <c r="AG132" i="10"/>
  <c r="AH132" i="10" s="1"/>
  <c r="AA130" i="10"/>
  <c r="AE130" i="10" s="1"/>
  <c r="AB131" i="10"/>
  <c r="AD131" i="10"/>
  <c r="AG439" i="10" l="1"/>
  <c r="AA441" i="10"/>
  <c r="AD440" i="10"/>
  <c r="AE440" i="10"/>
  <c r="AG131" i="10"/>
  <c r="AH131" i="10" s="1"/>
  <c r="AA129" i="10"/>
  <c r="AE129" i="10" s="1"/>
  <c r="AB130" i="10"/>
  <c r="AD130" i="10"/>
  <c r="AG440" i="10" l="1"/>
  <c r="AA442" i="10"/>
  <c r="AD441" i="10"/>
  <c r="AE441" i="10"/>
  <c r="AG130" i="10"/>
  <c r="AH130" i="10" s="1"/>
  <c r="AA128" i="10"/>
  <c r="AE128" i="10" s="1"/>
  <c r="AB129" i="10"/>
  <c r="AD129" i="10"/>
  <c r="AG441" i="10" l="1"/>
  <c r="AA443" i="10"/>
  <c r="AD442" i="10"/>
  <c r="AE442" i="10"/>
  <c r="AG129" i="10"/>
  <c r="AH129" i="10" s="1"/>
  <c r="AA127" i="10"/>
  <c r="AE127" i="10" s="1"/>
  <c r="AB128" i="10"/>
  <c r="AD128" i="10"/>
  <c r="AG442" i="10" l="1"/>
  <c r="AA444" i="10"/>
  <c r="AD443" i="10"/>
  <c r="AE443" i="10"/>
  <c r="AA126" i="10"/>
  <c r="AE126" i="10" s="1"/>
  <c r="AB127" i="10"/>
  <c r="AD127" i="10"/>
  <c r="AG128" i="10"/>
  <c r="AH128" i="10" s="1"/>
  <c r="AG443" i="10" l="1"/>
  <c r="AA445" i="10"/>
  <c r="AD444" i="10"/>
  <c r="AE444" i="10"/>
  <c r="AG127" i="10"/>
  <c r="AH127" i="10" s="1"/>
  <c r="AA125" i="10"/>
  <c r="AE125" i="10" s="1"/>
  <c r="AB126" i="10"/>
  <c r="AD126" i="10"/>
  <c r="AA446" i="10" l="1"/>
  <c r="AD445" i="10"/>
  <c r="AE445" i="10"/>
  <c r="AG444" i="10"/>
  <c r="AG126" i="10"/>
  <c r="AH126" i="10" s="1"/>
  <c r="AA124" i="10"/>
  <c r="AE124" i="10" s="1"/>
  <c r="AB125" i="10"/>
  <c r="AD125" i="10"/>
  <c r="AG445" i="10" l="1"/>
  <c r="AA447" i="10"/>
  <c r="AD446" i="10"/>
  <c r="AE446" i="10"/>
  <c r="AG125" i="10"/>
  <c r="AH125" i="10" s="1"/>
  <c r="AA123" i="10"/>
  <c r="AE123" i="10" s="1"/>
  <c r="AB124" i="10"/>
  <c r="AD124" i="10"/>
  <c r="AG446" i="10" l="1"/>
  <c r="AA448" i="10"/>
  <c r="AD447" i="10"/>
  <c r="AE447" i="10"/>
  <c r="AG124" i="10"/>
  <c r="AH124" i="10" s="1"/>
  <c r="AA122" i="10"/>
  <c r="AE122" i="10" s="1"/>
  <c r="AB123" i="10"/>
  <c r="AD123" i="10"/>
  <c r="AA449" i="10" l="1"/>
  <c r="AD448" i="10"/>
  <c r="AE448" i="10"/>
  <c r="AG447" i="10"/>
  <c r="AG123" i="10"/>
  <c r="AH123" i="10" s="1"/>
  <c r="AA121" i="10"/>
  <c r="AE121" i="10" s="1"/>
  <c r="AB122" i="10"/>
  <c r="AD122" i="10"/>
  <c r="AG448" i="10" l="1"/>
  <c r="AA450" i="10"/>
  <c r="AD449" i="10"/>
  <c r="AE449" i="10"/>
  <c r="AA120" i="10"/>
  <c r="AE120" i="10" s="1"/>
  <c r="AB121" i="10"/>
  <c r="AD121" i="10"/>
  <c r="AG122" i="10"/>
  <c r="AH122" i="10" s="1"/>
  <c r="AG449" i="10" l="1"/>
  <c r="AA451" i="10"/>
  <c r="AD450" i="10"/>
  <c r="AE450" i="10"/>
  <c r="AG121" i="10"/>
  <c r="AH121" i="10" s="1"/>
  <c r="AA119" i="10"/>
  <c r="AE119" i="10" s="1"/>
  <c r="AB120" i="10"/>
  <c r="AD120" i="10"/>
  <c r="AG450" i="10" l="1"/>
  <c r="AA452" i="10"/>
  <c r="AD451" i="10"/>
  <c r="AE451" i="10"/>
  <c r="AG120" i="10"/>
  <c r="AH120" i="10" s="1"/>
  <c r="AA118" i="10"/>
  <c r="AE118" i="10" s="1"/>
  <c r="AB119" i="10"/>
  <c r="AD119" i="10"/>
  <c r="AG451" i="10" l="1"/>
  <c r="AA453" i="10"/>
  <c r="AD452" i="10"/>
  <c r="AE452" i="10"/>
  <c r="AG119" i="10"/>
  <c r="AH119" i="10" s="1"/>
  <c r="AA117" i="10"/>
  <c r="AE117" i="10" s="1"/>
  <c r="AB118" i="10"/>
  <c r="AD118" i="10"/>
  <c r="AA454" i="10" l="1"/>
  <c r="AD453" i="10"/>
  <c r="AE453" i="10"/>
  <c r="AG452" i="10"/>
  <c r="AG118" i="10"/>
  <c r="AH118" i="10" s="1"/>
  <c r="AA116" i="10"/>
  <c r="AE116" i="10" s="1"/>
  <c r="AB117" i="10"/>
  <c r="AD117" i="10"/>
  <c r="AG453" i="10" l="1"/>
  <c r="AA455" i="10"/>
  <c r="AD454" i="10"/>
  <c r="AE454" i="10"/>
  <c r="AG117" i="10"/>
  <c r="AH117" i="10" s="1"/>
  <c r="AA115" i="10"/>
  <c r="AE115" i="10" s="1"/>
  <c r="AB116" i="10"/>
  <c r="AD116" i="10"/>
  <c r="AG454" i="10" l="1"/>
  <c r="AA456" i="10"/>
  <c r="AD455" i="10"/>
  <c r="AE455" i="10"/>
  <c r="AG116" i="10"/>
  <c r="AH116" i="10" s="1"/>
  <c r="AA114" i="10"/>
  <c r="AE114" i="10" s="1"/>
  <c r="AB115" i="10"/>
  <c r="AD115" i="10"/>
  <c r="AG455" i="10" l="1"/>
  <c r="AA457" i="10"/>
  <c r="AD456" i="10"/>
  <c r="AE456" i="10"/>
  <c r="AG115" i="10"/>
  <c r="AH115" i="10" s="1"/>
  <c r="AA113" i="10"/>
  <c r="AE113" i="10" s="1"/>
  <c r="AB114" i="10"/>
  <c r="AD114" i="10"/>
  <c r="AG456" i="10" l="1"/>
  <c r="AA458" i="10"/>
  <c r="AD457" i="10"/>
  <c r="AE457" i="10"/>
  <c r="AG114" i="10"/>
  <c r="AH114" i="10" s="1"/>
  <c r="AA112" i="10"/>
  <c r="AE112" i="10" s="1"/>
  <c r="AB113" i="10"/>
  <c r="AD113" i="10"/>
  <c r="AG457" i="10" l="1"/>
  <c r="AA459" i="10"/>
  <c r="AD458" i="10"/>
  <c r="AE458" i="10"/>
  <c r="AG113" i="10"/>
  <c r="AH113" i="10" s="1"/>
  <c r="AA111" i="10"/>
  <c r="AE111" i="10" s="1"/>
  <c r="AB112" i="10"/>
  <c r="AD112" i="10"/>
  <c r="AG458" i="10" l="1"/>
  <c r="AA460" i="10"/>
  <c r="AD459" i="10"/>
  <c r="AE459" i="10"/>
  <c r="AG112" i="10"/>
  <c r="AH112" i="10" s="1"/>
  <c r="AA110" i="10"/>
  <c r="AE110" i="10" s="1"/>
  <c r="AB111" i="10"/>
  <c r="AD111" i="10"/>
  <c r="AG459" i="10" l="1"/>
  <c r="AA461" i="10"/>
  <c r="AD460" i="10"/>
  <c r="AE460" i="10"/>
  <c r="AG111" i="10"/>
  <c r="AH111" i="10" s="1"/>
  <c r="AA109" i="10"/>
  <c r="AE109" i="10" s="1"/>
  <c r="AB110" i="10"/>
  <c r="AD110" i="10"/>
  <c r="AG460" i="10" l="1"/>
  <c r="AA462" i="10"/>
  <c r="AD461" i="10"/>
  <c r="AE461" i="10"/>
  <c r="AG110" i="10"/>
  <c r="AH110" i="10" s="1"/>
  <c r="AA108" i="10"/>
  <c r="AE108" i="10" s="1"/>
  <c r="AB109" i="10"/>
  <c r="AD109" i="10"/>
  <c r="AA463" i="10" l="1"/>
  <c r="AD462" i="10"/>
  <c r="AE462" i="10"/>
  <c r="AG461" i="10"/>
  <c r="AG109" i="10"/>
  <c r="AH109" i="10" s="1"/>
  <c r="AA107" i="10"/>
  <c r="AE107" i="10" s="1"/>
  <c r="AB108" i="10"/>
  <c r="AD108" i="10"/>
  <c r="AG462" i="10" l="1"/>
  <c r="AA464" i="10"/>
  <c r="AD463" i="10"/>
  <c r="AE463" i="10"/>
  <c r="AG108" i="10"/>
  <c r="AH108" i="10" s="1"/>
  <c r="AA106" i="10"/>
  <c r="AE106" i="10" s="1"/>
  <c r="AB107" i="10"/>
  <c r="AD107" i="10"/>
  <c r="AG463" i="10" l="1"/>
  <c r="AA465" i="10"/>
  <c r="AD464" i="10"/>
  <c r="AE464" i="10"/>
  <c r="AG107" i="10"/>
  <c r="AH107" i="10" s="1"/>
  <c r="AA105" i="10"/>
  <c r="AE105" i="10" s="1"/>
  <c r="AB106" i="10"/>
  <c r="AD106" i="10"/>
  <c r="AG464" i="10" l="1"/>
  <c r="AA466" i="10"/>
  <c r="AD465" i="10"/>
  <c r="AE465" i="10"/>
  <c r="AG106" i="10"/>
  <c r="AH106" i="10" s="1"/>
  <c r="AA104" i="10"/>
  <c r="AE104" i="10" s="1"/>
  <c r="AB105" i="10"/>
  <c r="AD105" i="10"/>
  <c r="AG465" i="10" l="1"/>
  <c r="AA467" i="10"/>
  <c r="AD466" i="10"/>
  <c r="AE466" i="10"/>
  <c r="AG105" i="10"/>
  <c r="AH105" i="10" s="1"/>
  <c r="AA103" i="10"/>
  <c r="AE103" i="10" s="1"/>
  <c r="AB104" i="10"/>
  <c r="AD104" i="10"/>
  <c r="AG466" i="10" l="1"/>
  <c r="AA468" i="10"/>
  <c r="AE467" i="10"/>
  <c r="AD467" i="10"/>
  <c r="AG104" i="10"/>
  <c r="AH104" i="10" s="1"/>
  <c r="AA102" i="10"/>
  <c r="AE102" i="10" s="1"/>
  <c r="AB103" i="10"/>
  <c r="AD103" i="10"/>
  <c r="AG467" i="10" l="1"/>
  <c r="AA469" i="10"/>
  <c r="AD468" i="10"/>
  <c r="AE468" i="10"/>
  <c r="AG103" i="10"/>
  <c r="AH103" i="10" s="1"/>
  <c r="AA101" i="10"/>
  <c r="AE101" i="10" s="1"/>
  <c r="AB102" i="10"/>
  <c r="AD102" i="10"/>
  <c r="AG468" i="10" l="1"/>
  <c r="AA470" i="10"/>
  <c r="AD469" i="10"/>
  <c r="AE469" i="10"/>
  <c r="AG102" i="10"/>
  <c r="AH102" i="10" s="1"/>
  <c r="AA100" i="10"/>
  <c r="AE100" i="10" s="1"/>
  <c r="AB101" i="10"/>
  <c r="AD101" i="10"/>
  <c r="AG469" i="10" l="1"/>
  <c r="AA471" i="10"/>
  <c r="AD470" i="10"/>
  <c r="AE470" i="10"/>
  <c r="AG101" i="10"/>
  <c r="AH101" i="10" s="1"/>
  <c r="AA99" i="10"/>
  <c r="AE99" i="10" s="1"/>
  <c r="AB100" i="10"/>
  <c r="AD100" i="10"/>
  <c r="AG470" i="10" l="1"/>
  <c r="AA472" i="10"/>
  <c r="AE471" i="10"/>
  <c r="AD471" i="10"/>
  <c r="AG100" i="10"/>
  <c r="AH100" i="10" s="1"/>
  <c r="AA98" i="10"/>
  <c r="AE98" i="10" s="1"/>
  <c r="AB99" i="10"/>
  <c r="AD99" i="10"/>
  <c r="AG471" i="10" l="1"/>
  <c r="AA473" i="10"/>
  <c r="AD472" i="10"/>
  <c r="AE472" i="10"/>
  <c r="AG99" i="10"/>
  <c r="AH99" i="10" s="1"/>
  <c r="AA97" i="10"/>
  <c r="AE97" i="10" s="1"/>
  <c r="AB98" i="10"/>
  <c r="AD98" i="10"/>
  <c r="AG472" i="10" l="1"/>
  <c r="AA474" i="10"/>
  <c r="AD473" i="10"/>
  <c r="AE473" i="10"/>
  <c r="AG98" i="10"/>
  <c r="AH98" i="10" s="1"/>
  <c r="AA96" i="10"/>
  <c r="AE96" i="10" s="1"/>
  <c r="AB97" i="10"/>
  <c r="AD97" i="10"/>
  <c r="AA475" i="10" l="1"/>
  <c r="AD474" i="10"/>
  <c r="AE474" i="10"/>
  <c r="AG473" i="10"/>
  <c r="AG97" i="10"/>
  <c r="AH97" i="10" s="1"/>
  <c r="AA95" i="10"/>
  <c r="AE95" i="10" s="1"/>
  <c r="AB96" i="10"/>
  <c r="AD96" i="10"/>
  <c r="AG474" i="10" l="1"/>
  <c r="AA476" i="10"/>
  <c r="AE475" i="10"/>
  <c r="AD475" i="10"/>
  <c r="AG96" i="10"/>
  <c r="AH96" i="10" s="1"/>
  <c r="AA94" i="10"/>
  <c r="AE94" i="10" s="1"/>
  <c r="AB95" i="10"/>
  <c r="AD95" i="10"/>
  <c r="AA477" i="10" l="1"/>
  <c r="AD476" i="10"/>
  <c r="AE476" i="10"/>
  <c r="AG475" i="10"/>
  <c r="AG95" i="10"/>
  <c r="AH95" i="10" s="1"/>
  <c r="AA93" i="10"/>
  <c r="AE93" i="10" s="1"/>
  <c r="AB94" i="10"/>
  <c r="AD94" i="10"/>
  <c r="AG476" i="10" l="1"/>
  <c r="AA478" i="10"/>
  <c r="AD477" i="10"/>
  <c r="AE477" i="10"/>
  <c r="AG94" i="10"/>
  <c r="AH94" i="10" s="1"/>
  <c r="AA92" i="10"/>
  <c r="AE92" i="10" s="1"/>
  <c r="AB93" i="10"/>
  <c r="AD93" i="10"/>
  <c r="AG477" i="10" l="1"/>
  <c r="AA479" i="10"/>
  <c r="AD478" i="10"/>
  <c r="AE478" i="10"/>
  <c r="AG93" i="10"/>
  <c r="AH93" i="10" s="1"/>
  <c r="AA91" i="10"/>
  <c r="AE91" i="10" s="1"/>
  <c r="AB92" i="10"/>
  <c r="AD92" i="10"/>
  <c r="AG478" i="10" l="1"/>
  <c r="AA480" i="10"/>
  <c r="AE479" i="10"/>
  <c r="AD479" i="10"/>
  <c r="AG92" i="10"/>
  <c r="AH92" i="10" s="1"/>
  <c r="AA90" i="10"/>
  <c r="AE90" i="10" s="1"/>
  <c r="AB91" i="10"/>
  <c r="AD91" i="10"/>
  <c r="AG479" i="10" l="1"/>
  <c r="AA481" i="10"/>
  <c r="AE480" i="10"/>
  <c r="AD480" i="10"/>
  <c r="AG91" i="10"/>
  <c r="AH91" i="10" s="1"/>
  <c r="AA89" i="10"/>
  <c r="AE89" i="10" s="1"/>
  <c r="AB90" i="10"/>
  <c r="AD90" i="10"/>
  <c r="AG480" i="10" l="1"/>
  <c r="AA482" i="10"/>
  <c r="AE481" i="10"/>
  <c r="AD481" i="10"/>
  <c r="AG90" i="10"/>
  <c r="AH90" i="10" s="1"/>
  <c r="AA88" i="10"/>
  <c r="AE88" i="10" s="1"/>
  <c r="AB89" i="10"/>
  <c r="AD89" i="10"/>
  <c r="AG481" i="10" l="1"/>
  <c r="AA483" i="10"/>
  <c r="AE482" i="10"/>
  <c r="AD482" i="10"/>
  <c r="AG89" i="10"/>
  <c r="AH89" i="10" s="1"/>
  <c r="AA87" i="10"/>
  <c r="AE87" i="10" s="1"/>
  <c r="AB88" i="10"/>
  <c r="AD88" i="10"/>
  <c r="AG482" i="10" l="1"/>
  <c r="AA484" i="10"/>
  <c r="AE483" i="10"/>
  <c r="AD483" i="10"/>
  <c r="AG88" i="10"/>
  <c r="AH88" i="10" s="1"/>
  <c r="AA86" i="10"/>
  <c r="AE86" i="10" s="1"/>
  <c r="AB87" i="10"/>
  <c r="AD87" i="10"/>
  <c r="AG483" i="10" l="1"/>
  <c r="AA485" i="10"/>
  <c r="AE484" i="10"/>
  <c r="AD484" i="10"/>
  <c r="AG87" i="10"/>
  <c r="AH87" i="10" s="1"/>
  <c r="AA85" i="10"/>
  <c r="AE85" i="10" s="1"/>
  <c r="AB86" i="10"/>
  <c r="AD86" i="10"/>
  <c r="AG484" i="10" l="1"/>
  <c r="AA486" i="10"/>
  <c r="AE485" i="10"/>
  <c r="AD485" i="10"/>
  <c r="AG86" i="10"/>
  <c r="AH86" i="10" s="1"/>
  <c r="AA84" i="10"/>
  <c r="AE84" i="10" s="1"/>
  <c r="AB85" i="10"/>
  <c r="AD85" i="10"/>
  <c r="AG485" i="10" l="1"/>
  <c r="AA487" i="10"/>
  <c r="AE486" i="10"/>
  <c r="AD486" i="10"/>
  <c r="AG85" i="10"/>
  <c r="AH85" i="10" s="1"/>
  <c r="AD84" i="10"/>
  <c r="AA83" i="10"/>
  <c r="AE83" i="10" s="1"/>
  <c r="AB84" i="10"/>
  <c r="AG486" i="10" l="1"/>
  <c r="AA488" i="10"/>
  <c r="AE487" i="10"/>
  <c r="AD487" i="10"/>
  <c r="AG84" i="10"/>
  <c r="AH84" i="10" s="1"/>
  <c r="AD83" i="10"/>
  <c r="AA82" i="10"/>
  <c r="AE82" i="10" s="1"/>
  <c r="AB83" i="10"/>
  <c r="AG487" i="10" l="1"/>
  <c r="AA489" i="10"/>
  <c r="AE488" i="10"/>
  <c r="AD488" i="10"/>
  <c r="AD82" i="10"/>
  <c r="AA81" i="10"/>
  <c r="AE81" i="10" s="1"/>
  <c r="AB82" i="10"/>
  <c r="AG83" i="10"/>
  <c r="AH83" i="10" s="1"/>
  <c r="AG488" i="10" l="1"/>
  <c r="AA490" i="10"/>
  <c r="AE489" i="10"/>
  <c r="AD489" i="10"/>
  <c r="AG82" i="10"/>
  <c r="AH82" i="10" s="1"/>
  <c r="AD81" i="10"/>
  <c r="AB81" i="10"/>
  <c r="AA80" i="10"/>
  <c r="AE80" i="10" s="1"/>
  <c r="AG489" i="10" l="1"/>
  <c r="AA491" i="10"/>
  <c r="AE490" i="10"/>
  <c r="AD490" i="10"/>
  <c r="AG81" i="10"/>
  <c r="AH81" i="10" s="1"/>
  <c r="AD80" i="10"/>
  <c r="AA79" i="10"/>
  <c r="AE79" i="10" s="1"/>
  <c r="AB80" i="10"/>
  <c r="AG490" i="10" l="1"/>
  <c r="AA492" i="10"/>
  <c r="AE491" i="10"/>
  <c r="AD491" i="10"/>
  <c r="AG80" i="10"/>
  <c r="AH80" i="10" s="1"/>
  <c r="AD79" i="10"/>
  <c r="AB79" i="10"/>
  <c r="AA78" i="10"/>
  <c r="AE78" i="10" s="1"/>
  <c r="AG491" i="10" l="1"/>
  <c r="AA493" i="10"/>
  <c r="AE492" i="10"/>
  <c r="AD492" i="10"/>
  <c r="AD78" i="10"/>
  <c r="AA77" i="10"/>
  <c r="AE77" i="10" s="1"/>
  <c r="AB78" i="10"/>
  <c r="AG79" i="10"/>
  <c r="AH79" i="10" s="1"/>
  <c r="AG492" i="10" l="1"/>
  <c r="AA494" i="10"/>
  <c r="AE493" i="10"/>
  <c r="AD493" i="10"/>
  <c r="AG78" i="10"/>
  <c r="AH78" i="10" s="1"/>
  <c r="AD77" i="10"/>
  <c r="AB77" i="10"/>
  <c r="AA76" i="10"/>
  <c r="AE76" i="10" s="1"/>
  <c r="AG493" i="10" l="1"/>
  <c r="AA495" i="10"/>
  <c r="AE494" i="10"/>
  <c r="AD494" i="10"/>
  <c r="AD76" i="10"/>
  <c r="AA75" i="10"/>
  <c r="AE75" i="10" s="1"/>
  <c r="AB76" i="10"/>
  <c r="AG77" i="10"/>
  <c r="AH77" i="10" s="1"/>
  <c r="AG494" i="10" l="1"/>
  <c r="AA496" i="10"/>
  <c r="AE495" i="10"/>
  <c r="AD495" i="10"/>
  <c r="AG76" i="10"/>
  <c r="AH76" i="10" s="1"/>
  <c r="AD75" i="10"/>
  <c r="AB75" i="10"/>
  <c r="AA74" i="10"/>
  <c r="AE74" i="10" s="1"/>
  <c r="AG495" i="10" l="1"/>
  <c r="AA497" i="10"/>
  <c r="AE496" i="10"/>
  <c r="AD496" i="10"/>
  <c r="AD74" i="10"/>
  <c r="AA73" i="10"/>
  <c r="AE73" i="10" s="1"/>
  <c r="AB74" i="10"/>
  <c r="AG75" i="10"/>
  <c r="AH75" i="10" s="1"/>
  <c r="AG496" i="10" l="1"/>
  <c r="AA498" i="10"/>
  <c r="AE497" i="10"/>
  <c r="AD497" i="10"/>
  <c r="AG74" i="10"/>
  <c r="AH74" i="10" s="1"/>
  <c r="AB73" i="10"/>
  <c r="AD73" i="10"/>
  <c r="AA72" i="10"/>
  <c r="AE72" i="10" s="1"/>
  <c r="AG497" i="10" l="1"/>
  <c r="AA499" i="10"/>
  <c r="AE498" i="10"/>
  <c r="AD498" i="10"/>
  <c r="AG73" i="10"/>
  <c r="AH73" i="10" s="1"/>
  <c r="AB72" i="10"/>
  <c r="AD72" i="10"/>
  <c r="AA71" i="10"/>
  <c r="AE71" i="10" s="1"/>
  <c r="AG498" i="10" l="1"/>
  <c r="AA500" i="10"/>
  <c r="AE499" i="10"/>
  <c r="AD499" i="10"/>
  <c r="AB71" i="10"/>
  <c r="AD71" i="10"/>
  <c r="AA70" i="10"/>
  <c r="AE70" i="10" s="1"/>
  <c r="AG72" i="10"/>
  <c r="AH72" i="10" s="1"/>
  <c r="AG499" i="10" l="1"/>
  <c r="AA501" i="10"/>
  <c r="AE500" i="10"/>
  <c r="AD500" i="10"/>
  <c r="AG71" i="10"/>
  <c r="AH71" i="10" s="1"/>
  <c r="AB70" i="10"/>
  <c r="AD70" i="10"/>
  <c r="AA69" i="10"/>
  <c r="AE69" i="10" s="1"/>
  <c r="AG500" i="10" l="1"/>
  <c r="AA502" i="10"/>
  <c r="AE501" i="10"/>
  <c r="AD501" i="10"/>
  <c r="AB69" i="10"/>
  <c r="AD69" i="10"/>
  <c r="AA68" i="10"/>
  <c r="AE68" i="10" s="1"/>
  <c r="AG70" i="10"/>
  <c r="AH70" i="10" s="1"/>
  <c r="AG501" i="10" l="1"/>
  <c r="AA503" i="10"/>
  <c r="AE502" i="10"/>
  <c r="AD502" i="10"/>
  <c r="AG69" i="10"/>
  <c r="AH69" i="10" s="1"/>
  <c r="AB68" i="10"/>
  <c r="AD68" i="10"/>
  <c r="AA67" i="10"/>
  <c r="AE67" i="10" s="1"/>
  <c r="AG502" i="10" l="1"/>
  <c r="AA504" i="10"/>
  <c r="AE503" i="10"/>
  <c r="AD503" i="10"/>
  <c r="AB67" i="10"/>
  <c r="AD67" i="10"/>
  <c r="AA66" i="10"/>
  <c r="AE66" i="10" s="1"/>
  <c r="AG68" i="10"/>
  <c r="AH68" i="10" s="1"/>
  <c r="AG503" i="10" l="1"/>
  <c r="AA505" i="10"/>
  <c r="AE504" i="10"/>
  <c r="AD504" i="10"/>
  <c r="AG67" i="10"/>
  <c r="AH67" i="10" s="1"/>
  <c r="AB66" i="10"/>
  <c r="AD66" i="10"/>
  <c r="AA65" i="10"/>
  <c r="AE65" i="10" s="1"/>
  <c r="AG504" i="10" l="1"/>
  <c r="AA506" i="10"/>
  <c r="AE505" i="10"/>
  <c r="AD505" i="10"/>
  <c r="AB65" i="10"/>
  <c r="AD65" i="10"/>
  <c r="AA64" i="10"/>
  <c r="AE64" i="10" s="1"/>
  <c r="AG66" i="10"/>
  <c r="AH66" i="10" s="1"/>
  <c r="AG505" i="10" l="1"/>
  <c r="AA507" i="10"/>
  <c r="AE506" i="10"/>
  <c r="AD506" i="10"/>
  <c r="AG65" i="10"/>
  <c r="AH65" i="10" s="1"/>
  <c r="AB64" i="10"/>
  <c r="AD64" i="10"/>
  <c r="AA63" i="10"/>
  <c r="AE63" i="10" s="1"/>
  <c r="AG506" i="10" l="1"/>
  <c r="AA508" i="10"/>
  <c r="AE507" i="10"/>
  <c r="AD507" i="10"/>
  <c r="AB63" i="10"/>
  <c r="AD63" i="10"/>
  <c r="AA62" i="10"/>
  <c r="AE62" i="10" s="1"/>
  <c r="AG64" i="10"/>
  <c r="AH64" i="10" s="1"/>
  <c r="AG507" i="10" l="1"/>
  <c r="AA509" i="10"/>
  <c r="AE508" i="10"/>
  <c r="AD508" i="10"/>
  <c r="AG63" i="10"/>
  <c r="AH63" i="10" s="1"/>
  <c r="AB62" i="10"/>
  <c r="AD62" i="10"/>
  <c r="AA61" i="10"/>
  <c r="AE61" i="10" s="1"/>
  <c r="AG508" i="10" l="1"/>
  <c r="AA510" i="10"/>
  <c r="AE509" i="10"/>
  <c r="AD509" i="10"/>
  <c r="AB61" i="10"/>
  <c r="AD61" i="10"/>
  <c r="AA60" i="10"/>
  <c r="AE60" i="10" s="1"/>
  <c r="AG62" i="10"/>
  <c r="AH62" i="10" s="1"/>
  <c r="AG509" i="10" l="1"/>
  <c r="AA511" i="10"/>
  <c r="AE510" i="10"/>
  <c r="AD510" i="10"/>
  <c r="AG61" i="10"/>
  <c r="AH61" i="10" s="1"/>
  <c r="AB60" i="10"/>
  <c r="AD60" i="10"/>
  <c r="AA59" i="10"/>
  <c r="AE59" i="10" s="1"/>
  <c r="AG510" i="10" l="1"/>
  <c r="AA512" i="10"/>
  <c r="AE511" i="10"/>
  <c r="AD511" i="10"/>
  <c r="AB59" i="10"/>
  <c r="AD59" i="10"/>
  <c r="AA58" i="10"/>
  <c r="AE58" i="10" s="1"/>
  <c r="AG60" i="10"/>
  <c r="AH60" i="10" s="1"/>
  <c r="AG511" i="10" l="1"/>
  <c r="AA513" i="10"/>
  <c r="AE512" i="10"/>
  <c r="AD512" i="10"/>
  <c r="AG59" i="10"/>
  <c r="AH59" i="10" s="1"/>
  <c r="AB58" i="10"/>
  <c r="AD58" i="10"/>
  <c r="AA57" i="10"/>
  <c r="AE57" i="10" s="1"/>
  <c r="AG512" i="10" l="1"/>
  <c r="AA514" i="10"/>
  <c r="AE513" i="10"/>
  <c r="AD513" i="10"/>
  <c r="AB57" i="10"/>
  <c r="AD57" i="10"/>
  <c r="AA56" i="10"/>
  <c r="AE56" i="10" s="1"/>
  <c r="AG58" i="10"/>
  <c r="AH58" i="10" s="1"/>
  <c r="AG513" i="10" l="1"/>
  <c r="AA515" i="10"/>
  <c r="AE514" i="10"/>
  <c r="AD514" i="10"/>
  <c r="AG57" i="10"/>
  <c r="AH57" i="10" s="1"/>
  <c r="AB56" i="10"/>
  <c r="AD56" i="10"/>
  <c r="AA55" i="10"/>
  <c r="AE55" i="10" s="1"/>
  <c r="AG514" i="10" l="1"/>
  <c r="AA516" i="10"/>
  <c r="AE515" i="10"/>
  <c r="AD515" i="10"/>
  <c r="AB55" i="10"/>
  <c r="AD55" i="10"/>
  <c r="AA54" i="10"/>
  <c r="AE54" i="10" s="1"/>
  <c r="AG56" i="10"/>
  <c r="AH56" i="10" s="1"/>
  <c r="AG515" i="10" l="1"/>
  <c r="AA517" i="10"/>
  <c r="AE516" i="10"/>
  <c r="AD516" i="10"/>
  <c r="AG55" i="10"/>
  <c r="AH55" i="10" s="1"/>
  <c r="AB54" i="10"/>
  <c r="AD54" i="10"/>
  <c r="AA53" i="10"/>
  <c r="AE53" i="10" s="1"/>
  <c r="AG516" i="10" l="1"/>
  <c r="AA518" i="10"/>
  <c r="AE517" i="10"/>
  <c r="AD517" i="10"/>
  <c r="AB53" i="10"/>
  <c r="AD53" i="10"/>
  <c r="AA52" i="10"/>
  <c r="AE52" i="10" s="1"/>
  <c r="AG54" i="10"/>
  <c r="AH54" i="10" s="1"/>
  <c r="AG517" i="10" l="1"/>
  <c r="AA519" i="10"/>
  <c r="AE518" i="10"/>
  <c r="AD518" i="10"/>
  <c r="AG53" i="10"/>
  <c r="AH53" i="10" s="1"/>
  <c r="AB52" i="10"/>
  <c r="AD52" i="10"/>
  <c r="AA51" i="10"/>
  <c r="AE51" i="10" s="1"/>
  <c r="AG518" i="10" l="1"/>
  <c r="AA520" i="10"/>
  <c r="AE519" i="10"/>
  <c r="AD519" i="10"/>
  <c r="AB51" i="10"/>
  <c r="AD51" i="10"/>
  <c r="AA50" i="10"/>
  <c r="AE50" i="10" s="1"/>
  <c r="AG52" i="10"/>
  <c r="AH52" i="10" s="1"/>
  <c r="AG519" i="10" l="1"/>
  <c r="AA521" i="10"/>
  <c r="AE520" i="10"/>
  <c r="AD520" i="10"/>
  <c r="AG51" i="10"/>
  <c r="AH51" i="10" s="1"/>
  <c r="AB50" i="10"/>
  <c r="AD50" i="10"/>
  <c r="AA49" i="10"/>
  <c r="AE49" i="10" s="1"/>
  <c r="AG520" i="10" l="1"/>
  <c r="AA522" i="10"/>
  <c r="AE521" i="10"/>
  <c r="AD521" i="10"/>
  <c r="AB49" i="10"/>
  <c r="AD49" i="10"/>
  <c r="AA48" i="10"/>
  <c r="AE48" i="10" s="1"/>
  <c r="AG50" i="10"/>
  <c r="AH50" i="10" s="1"/>
  <c r="AG521" i="10" l="1"/>
  <c r="AA523" i="10"/>
  <c r="AE522" i="10"/>
  <c r="AD522" i="10"/>
  <c r="AG49" i="10"/>
  <c r="AH49" i="10" s="1"/>
  <c r="AB48" i="10"/>
  <c r="AD48" i="10"/>
  <c r="AA47" i="10"/>
  <c r="AE47" i="10" s="1"/>
  <c r="AG522" i="10" l="1"/>
  <c r="AA524" i="10"/>
  <c r="AE523" i="10"/>
  <c r="AD523" i="10"/>
  <c r="AB47" i="10"/>
  <c r="AD47" i="10"/>
  <c r="AA46" i="10"/>
  <c r="AE46" i="10" s="1"/>
  <c r="AG48" i="10"/>
  <c r="AH48" i="10" s="1"/>
  <c r="AG523" i="10" l="1"/>
  <c r="AA525" i="10"/>
  <c r="AE524" i="10"/>
  <c r="AD524" i="10"/>
  <c r="AG47" i="10"/>
  <c r="AH47" i="10" s="1"/>
  <c r="AB46" i="10"/>
  <c r="AD46" i="10"/>
  <c r="AA45" i="10"/>
  <c r="AE45" i="10" s="1"/>
  <c r="AG524" i="10" l="1"/>
  <c r="AA526" i="10"/>
  <c r="AE525" i="10"/>
  <c r="AD525" i="10"/>
  <c r="AB45" i="10"/>
  <c r="AD45" i="10"/>
  <c r="AA44" i="10"/>
  <c r="AE44" i="10" s="1"/>
  <c r="AG46" i="10"/>
  <c r="AH46" i="10" s="1"/>
  <c r="AG525" i="10" l="1"/>
  <c r="AA527" i="10"/>
  <c r="AE526" i="10"/>
  <c r="AD526" i="10"/>
  <c r="AG45" i="10"/>
  <c r="AH45" i="10" s="1"/>
  <c r="AB44" i="10"/>
  <c r="AD44" i="10"/>
  <c r="AA43" i="10"/>
  <c r="AE43" i="10" s="1"/>
  <c r="AG526" i="10" l="1"/>
  <c r="AA528" i="10"/>
  <c r="AE527" i="10"/>
  <c r="AD527" i="10"/>
  <c r="AB43" i="10"/>
  <c r="AD43" i="10"/>
  <c r="AA42" i="10"/>
  <c r="AE42" i="10" s="1"/>
  <c r="AG44" i="10"/>
  <c r="AH44" i="10" s="1"/>
  <c r="AG527" i="10" l="1"/>
  <c r="AA529" i="10"/>
  <c r="AE528" i="10"/>
  <c r="AD528" i="10"/>
  <c r="AG43" i="10"/>
  <c r="AH43" i="10" s="1"/>
  <c r="AB42" i="10"/>
  <c r="AD42" i="10"/>
  <c r="AA41" i="10"/>
  <c r="AE41" i="10" s="1"/>
  <c r="AG528" i="10" l="1"/>
  <c r="AA530" i="10"/>
  <c r="AE529" i="10"/>
  <c r="AD529" i="10"/>
  <c r="AB41" i="10"/>
  <c r="AD41" i="10"/>
  <c r="AA40" i="10"/>
  <c r="AE40" i="10" s="1"/>
  <c r="AG42" i="10"/>
  <c r="AH42" i="10" s="1"/>
  <c r="AG529" i="10" l="1"/>
  <c r="AA531" i="10"/>
  <c r="AE530" i="10"/>
  <c r="AD530" i="10"/>
  <c r="AG41" i="10"/>
  <c r="AH41" i="10" s="1"/>
  <c r="AB40" i="10"/>
  <c r="AD40" i="10"/>
  <c r="AA39" i="10"/>
  <c r="AE39" i="10" s="1"/>
  <c r="AG530" i="10" l="1"/>
  <c r="AA532" i="10"/>
  <c r="AE531" i="10"/>
  <c r="AD531" i="10"/>
  <c r="AA38" i="10"/>
  <c r="AE38" i="10" s="1"/>
  <c r="AB39" i="10"/>
  <c r="AD39" i="10"/>
  <c r="AG40" i="10"/>
  <c r="AH40" i="10" s="1"/>
  <c r="AG531" i="10" l="1"/>
  <c r="AA533" i="10"/>
  <c r="AE532" i="10"/>
  <c r="AD532" i="10"/>
  <c r="AG39" i="10"/>
  <c r="AH39" i="10" s="1"/>
  <c r="AA37" i="10"/>
  <c r="AE37" i="10" s="1"/>
  <c r="AB38" i="10"/>
  <c r="AD38" i="10"/>
  <c r="AG532" i="10" l="1"/>
  <c r="AA534" i="10"/>
  <c r="AE533" i="10"/>
  <c r="AD533" i="10"/>
  <c r="AG38" i="10"/>
  <c r="AH38" i="10" s="1"/>
  <c r="AA36" i="10"/>
  <c r="AE36" i="10" s="1"/>
  <c r="AB37" i="10"/>
  <c r="AD37" i="10"/>
  <c r="AG533" i="10" l="1"/>
  <c r="AA535" i="10"/>
  <c r="AE534" i="10"/>
  <c r="AD534" i="10"/>
  <c r="AG37" i="10"/>
  <c r="AH37" i="10" s="1"/>
  <c r="AA35" i="10"/>
  <c r="AE35" i="10" s="1"/>
  <c r="AB36" i="10"/>
  <c r="AD36" i="10"/>
  <c r="AG534" i="10" l="1"/>
  <c r="AA536" i="10"/>
  <c r="AE535" i="10"/>
  <c r="AD535" i="10"/>
  <c r="AG36" i="10"/>
  <c r="AH36" i="10" s="1"/>
  <c r="AA34" i="10"/>
  <c r="AE34" i="10" s="1"/>
  <c r="AB35" i="10"/>
  <c r="AD35" i="10"/>
  <c r="AG535" i="10" l="1"/>
  <c r="AA537" i="10"/>
  <c r="AE536" i="10"/>
  <c r="AD536" i="10"/>
  <c r="AG35" i="10"/>
  <c r="AH35" i="10" s="1"/>
  <c r="AA33" i="10"/>
  <c r="AE33" i="10" s="1"/>
  <c r="AB34" i="10"/>
  <c r="AD34" i="10"/>
  <c r="AG536" i="10" l="1"/>
  <c r="AA538" i="10"/>
  <c r="AE537" i="10"/>
  <c r="AD537" i="10"/>
  <c r="AG34" i="10"/>
  <c r="AH34" i="10" s="1"/>
  <c r="AA32" i="10"/>
  <c r="AE32" i="10" s="1"/>
  <c r="AB33" i="10"/>
  <c r="AD33" i="10"/>
  <c r="AG537" i="10" l="1"/>
  <c r="AA539" i="10"/>
  <c r="AE538" i="10"/>
  <c r="AD538" i="10"/>
  <c r="AG33" i="10"/>
  <c r="AH33" i="10" s="1"/>
  <c r="AA31" i="10"/>
  <c r="AE31" i="10" s="1"/>
  <c r="AB32" i="10"/>
  <c r="AD32" i="10"/>
  <c r="AG538" i="10" l="1"/>
  <c r="AA540" i="10"/>
  <c r="AE539" i="10"/>
  <c r="AD539" i="10"/>
  <c r="AG32" i="10"/>
  <c r="AH32" i="10" s="1"/>
  <c r="AA30" i="10"/>
  <c r="AE30" i="10" s="1"/>
  <c r="AB31" i="10"/>
  <c r="AD31" i="10"/>
  <c r="AG539" i="10" l="1"/>
  <c r="AA541" i="10"/>
  <c r="AE540" i="10"/>
  <c r="AD540" i="10"/>
  <c r="AG31" i="10"/>
  <c r="AH31" i="10" s="1"/>
  <c r="AA29" i="10"/>
  <c r="AE29" i="10" s="1"/>
  <c r="AB30" i="10"/>
  <c r="AD30" i="10"/>
  <c r="AG540" i="10" l="1"/>
  <c r="AA542" i="10"/>
  <c r="AE541" i="10"/>
  <c r="AD541" i="10"/>
  <c r="AG30" i="10"/>
  <c r="AH30" i="10" s="1"/>
  <c r="AA28" i="10"/>
  <c r="AE28" i="10" s="1"/>
  <c r="AB29" i="10"/>
  <c r="AD29" i="10"/>
  <c r="AG541" i="10" l="1"/>
  <c r="AA543" i="10"/>
  <c r="AE542" i="10"/>
  <c r="AD542" i="10"/>
  <c r="AG29" i="10"/>
  <c r="AH29" i="10" s="1"/>
  <c r="AA27" i="10"/>
  <c r="AE27" i="10" s="1"/>
  <c r="AB28" i="10"/>
  <c r="AD28" i="10"/>
  <c r="AG542" i="10" l="1"/>
  <c r="AA544" i="10"/>
  <c r="AE543" i="10"/>
  <c r="AD543" i="10"/>
  <c r="AG28" i="10"/>
  <c r="AH28" i="10" s="1"/>
  <c r="AA26" i="10"/>
  <c r="AE26" i="10" s="1"/>
  <c r="AB27" i="10"/>
  <c r="AD27" i="10"/>
  <c r="AG543" i="10" l="1"/>
  <c r="AA545" i="10"/>
  <c r="AE544" i="10"/>
  <c r="AD544" i="10"/>
  <c r="AG27" i="10"/>
  <c r="AH27" i="10" s="1"/>
  <c r="AA25" i="10"/>
  <c r="AE25" i="10" s="1"/>
  <c r="AB26" i="10"/>
  <c r="AD26" i="10"/>
  <c r="AG544" i="10" l="1"/>
  <c r="AA546" i="10"/>
  <c r="AE545" i="10"/>
  <c r="AD545" i="10"/>
  <c r="AG26" i="10"/>
  <c r="AH26" i="10" s="1"/>
  <c r="AA24" i="10"/>
  <c r="AE24" i="10" s="1"/>
  <c r="AB25" i="10"/>
  <c r="AD25" i="10"/>
  <c r="AG545" i="10" l="1"/>
  <c r="AA547" i="10"/>
  <c r="AE546" i="10"/>
  <c r="AD546" i="10"/>
  <c r="AG25" i="10"/>
  <c r="AH25" i="10" s="1"/>
  <c r="AA23" i="10"/>
  <c r="AB24" i="10"/>
  <c r="AD24" i="10"/>
  <c r="AG546" i="10" l="1"/>
  <c r="AA548" i="10"/>
  <c r="AE547" i="10"/>
  <c r="AD547" i="10"/>
  <c r="AE23" i="10"/>
  <c r="AA22" i="10"/>
  <c r="AE22" i="10" s="1"/>
  <c r="AG24" i="10"/>
  <c r="AH24" i="10" s="1"/>
  <c r="AB23" i="10"/>
  <c r="AD23" i="10"/>
  <c r="AG547" i="10" l="1"/>
  <c r="AA549" i="10"/>
  <c r="AE548" i="10"/>
  <c r="AD548" i="10"/>
  <c r="AG23" i="10"/>
  <c r="AH23" i="10" s="1"/>
  <c r="AA21" i="10"/>
  <c r="AE21" i="10" s="1"/>
  <c r="AB22" i="10"/>
  <c r="AD22" i="10"/>
  <c r="AG548" i="10" l="1"/>
  <c r="AA550" i="10"/>
  <c r="AE549" i="10"/>
  <c r="AD549" i="10"/>
  <c r="AG22" i="10"/>
  <c r="AH22" i="10" s="1"/>
  <c r="AA20" i="10"/>
  <c r="AE20" i="10" s="1"/>
  <c r="AB21" i="10"/>
  <c r="AD21" i="10"/>
  <c r="AG549" i="10" l="1"/>
  <c r="AA551" i="10"/>
  <c r="AE550" i="10"/>
  <c r="AD550" i="10"/>
  <c r="AG21" i="10"/>
  <c r="AH21" i="10" s="1"/>
  <c r="AA19" i="10"/>
  <c r="AE19" i="10" s="1"/>
  <c r="AB20" i="10"/>
  <c r="AD20" i="10"/>
  <c r="AG550" i="10" l="1"/>
  <c r="AA552" i="10"/>
  <c r="AE551" i="10"/>
  <c r="AD551" i="10"/>
  <c r="AG20" i="10"/>
  <c r="AH20" i="10" s="1"/>
  <c r="AA18" i="10"/>
  <c r="AE18" i="10" s="1"/>
  <c r="AB19" i="10"/>
  <c r="AD19" i="10"/>
  <c r="AG551" i="10" l="1"/>
  <c r="AA553" i="10"/>
  <c r="AE552" i="10"/>
  <c r="AD552" i="10"/>
  <c r="AG19" i="10"/>
  <c r="AH19" i="10" s="1"/>
  <c r="AD18" i="10"/>
  <c r="AB18" i="10"/>
  <c r="AA17" i="10"/>
  <c r="AG552" i="10" l="1"/>
  <c r="AA554" i="10"/>
  <c r="AE553" i="10"/>
  <c r="AD553" i="10"/>
  <c r="AA16" i="10"/>
  <c r="AE16" i="10" s="1"/>
  <c r="AE17" i="10"/>
  <c r="AD17" i="10"/>
  <c r="AB17" i="10"/>
  <c r="AG18" i="10"/>
  <c r="AH18" i="10" s="1"/>
  <c r="AD16" i="10" l="1"/>
  <c r="AG16" i="10" s="1"/>
  <c r="AB16" i="10"/>
  <c r="AA15" i="10"/>
  <c r="AE15" i="10" s="1"/>
  <c r="AG553" i="10"/>
  <c r="AA555" i="10"/>
  <c r="AE554" i="10"/>
  <c r="AD554" i="10"/>
  <c r="AG17" i="10"/>
  <c r="AH17" i="10" s="1"/>
  <c r="AD15" i="10" l="1"/>
  <c r="AG15" i="10" s="1"/>
  <c r="AB15" i="10"/>
  <c r="AA14" i="10"/>
  <c r="AE14" i="10" s="1"/>
  <c r="AH16" i="10"/>
  <c r="AG554" i="10"/>
  <c r="AA556" i="10"/>
  <c r="AE555" i="10"/>
  <c r="AD555" i="10"/>
  <c r="AB298" i="10"/>
  <c r="AB14" i="10" l="1"/>
  <c r="AH15" i="10"/>
  <c r="AA13" i="10"/>
  <c r="AE13" i="10" s="1"/>
  <c r="AD14" i="10"/>
  <c r="AG14" i="10" s="1"/>
  <c r="AG555" i="10"/>
  <c r="AA557" i="10"/>
  <c r="AE556" i="10"/>
  <c r="AD556" i="10"/>
  <c r="AH298" i="10"/>
  <c r="AB299" i="10"/>
  <c r="AH299" i="10" s="1"/>
  <c r="AA12" i="10" l="1"/>
  <c r="AE12" i="10" s="1"/>
  <c r="AH14" i="10"/>
  <c r="AD13" i="10"/>
  <c r="AG13" i="10" s="1"/>
  <c r="AB13" i="10"/>
  <c r="AG556" i="10"/>
  <c r="AA558" i="10"/>
  <c r="AE557" i="10"/>
  <c r="AD557" i="10"/>
  <c r="AA11" i="10"/>
  <c r="AE11" i="10" s="1"/>
  <c r="AB12" i="10"/>
  <c r="AB300" i="10"/>
  <c r="AD12" i="10" l="1"/>
  <c r="AG12" i="10" s="1"/>
  <c r="AH13" i="10"/>
  <c r="AG557" i="10"/>
  <c r="AA559" i="10"/>
  <c r="AE558" i="10"/>
  <c r="AD558" i="10"/>
  <c r="AH300" i="10"/>
  <c r="AA10" i="10"/>
  <c r="AE10" i="10" s="1"/>
  <c r="AB11" i="10"/>
  <c r="AD11" i="10"/>
  <c r="AB301" i="10"/>
  <c r="AA560" i="10" l="1"/>
  <c r="AD559" i="10"/>
  <c r="AE559" i="10"/>
  <c r="AH301" i="10"/>
  <c r="AG558" i="10"/>
  <c r="AH12" i="10"/>
  <c r="AA9" i="10"/>
  <c r="AE9" i="10" s="1"/>
  <c r="AB10" i="10"/>
  <c r="AD10" i="10"/>
  <c r="AG11" i="10"/>
  <c r="AH11" i="10" s="1"/>
  <c r="AB302" i="10"/>
  <c r="AA561" i="10" l="1"/>
  <c r="AD560" i="10"/>
  <c r="AE560" i="10"/>
  <c r="AH302" i="10"/>
  <c r="AG559" i="10"/>
  <c r="AA8" i="10"/>
  <c r="AE8" i="10" s="1"/>
  <c r="AB9" i="10"/>
  <c r="AD9" i="10"/>
  <c r="AG10" i="10"/>
  <c r="AH10" i="10" s="1"/>
  <c r="AB303" i="10"/>
  <c r="AH303" i="10" s="1"/>
  <c r="AG560" i="10" l="1"/>
  <c r="AA562" i="10"/>
  <c r="AD561" i="10"/>
  <c r="AE561" i="10"/>
  <c r="AG9" i="10"/>
  <c r="AH9" i="10" s="1"/>
  <c r="AA7" i="10"/>
  <c r="AE7" i="10" s="1"/>
  <c r="AB8" i="10"/>
  <c r="AD8" i="10"/>
  <c r="AB304" i="10"/>
  <c r="AH304" i="10" s="1"/>
  <c r="AG561" i="10" l="1"/>
  <c r="AA563" i="10"/>
  <c r="AD562" i="10"/>
  <c r="AE562" i="10"/>
  <c r="AG8" i="10"/>
  <c r="AH8" i="10" s="1"/>
  <c r="AB7" i="10"/>
  <c r="AD7" i="10"/>
  <c r="AB305" i="10"/>
  <c r="AH305" i="10" s="1"/>
  <c r="AG562" i="10" l="1"/>
  <c r="AA564" i="10"/>
  <c r="AD563" i="10"/>
  <c r="AE563" i="10"/>
  <c r="AG7" i="10"/>
  <c r="AB306" i="10"/>
  <c r="AH306" i="10" s="1"/>
  <c r="AG563" i="10" l="1"/>
  <c r="AA565" i="10"/>
  <c r="AD564" i="10"/>
  <c r="AE564" i="10"/>
  <c r="AH7" i="10"/>
  <c r="F17" i="10"/>
  <c r="F16" i="10"/>
  <c r="AB307" i="10"/>
  <c r="AH307" i="10" s="1"/>
  <c r="AG564" i="10" l="1"/>
  <c r="AA566" i="10"/>
  <c r="AD565" i="10"/>
  <c r="AE565" i="10"/>
  <c r="F18" i="10"/>
  <c r="F12" i="10"/>
  <c r="F11" i="10"/>
  <c r="AB308" i="10"/>
  <c r="AH308" i="10" s="1"/>
  <c r="AG565" i="10" l="1"/>
  <c r="AA567" i="10"/>
  <c r="AD566" i="10"/>
  <c r="AE566" i="10"/>
  <c r="F13" i="10"/>
  <c r="AB309" i="10"/>
  <c r="AH309" i="10" s="1"/>
  <c r="AG566" i="10" l="1"/>
  <c r="AD567" i="10"/>
  <c r="AE567" i="10"/>
  <c r="AB310" i="10"/>
  <c r="AH310" i="10" s="1"/>
  <c r="AG567" i="10" l="1"/>
  <c r="AB311" i="10"/>
  <c r="AH311" i="10" s="1"/>
  <c r="AB312" i="10" l="1"/>
  <c r="AH312" i="10" s="1"/>
  <c r="AB313" i="10" l="1"/>
  <c r="AH313" i="10" s="1"/>
  <c r="AB314" i="10" l="1"/>
  <c r="AH314" i="10" s="1"/>
  <c r="AB315" i="10" l="1"/>
  <c r="AH315" i="10" s="1"/>
  <c r="AB316" i="10" l="1"/>
  <c r="AH316" i="10" s="1"/>
  <c r="AB317" i="10" l="1"/>
  <c r="AH317" i="10" s="1"/>
  <c r="AB318" i="10" l="1"/>
  <c r="AH318" i="10" s="1"/>
  <c r="AB319" i="10" l="1"/>
  <c r="AH319" i="10" s="1"/>
  <c r="AB320" i="10" l="1"/>
  <c r="AH320" i="10" s="1"/>
  <c r="AB321" i="10" l="1"/>
  <c r="AH321" i="10" s="1"/>
  <c r="AB322" i="10" l="1"/>
  <c r="AH322" i="10" s="1"/>
  <c r="AB323" i="10" l="1"/>
  <c r="AH323" i="10" s="1"/>
  <c r="AB324" i="10" l="1"/>
  <c r="AH324" i="10" s="1"/>
  <c r="AB325" i="10" l="1"/>
  <c r="AH325" i="10" s="1"/>
  <c r="AB326" i="10" l="1"/>
  <c r="AH326" i="10" s="1"/>
  <c r="AB327" i="10" l="1"/>
  <c r="AH327" i="10" s="1"/>
  <c r="AB328" i="10" l="1"/>
  <c r="AH328" i="10" s="1"/>
  <c r="AB329" i="10" l="1"/>
  <c r="AH329" i="10" s="1"/>
  <c r="AB330" i="10" l="1"/>
  <c r="AH330" i="10" s="1"/>
  <c r="AB331" i="10" l="1"/>
  <c r="AH331" i="10" s="1"/>
  <c r="AB332" i="10" l="1"/>
  <c r="AH332" i="10" s="1"/>
  <c r="AB333" i="10" l="1"/>
  <c r="AH333" i="10" s="1"/>
  <c r="AB334" i="10" l="1"/>
  <c r="AH334" i="10" s="1"/>
  <c r="AB335" i="10" l="1"/>
  <c r="AH335" i="10" s="1"/>
  <c r="AB336" i="10" l="1"/>
  <c r="AH336" i="10" s="1"/>
  <c r="AB337" i="10" l="1"/>
  <c r="AH337" i="10" s="1"/>
  <c r="AB338" i="10" l="1"/>
  <c r="AH338" i="10" s="1"/>
  <c r="AB339" i="10" l="1"/>
  <c r="AH339" i="10" s="1"/>
  <c r="AB340" i="10" l="1"/>
  <c r="AH340" i="10" s="1"/>
  <c r="AB341" i="10" l="1"/>
  <c r="AH341" i="10" s="1"/>
  <c r="AB342" i="10" l="1"/>
  <c r="AH342" i="10" s="1"/>
  <c r="AB343" i="10" l="1"/>
  <c r="AH343" i="10" s="1"/>
  <c r="AB344" i="10" l="1"/>
  <c r="AH344" i="10" s="1"/>
  <c r="AB345" i="10" l="1"/>
  <c r="AH345" i="10" s="1"/>
  <c r="AB346" i="10" l="1"/>
  <c r="AH346" i="10" s="1"/>
  <c r="AB347" i="10" l="1"/>
  <c r="AH347" i="10" s="1"/>
  <c r="AB348" i="10" l="1"/>
  <c r="AH348" i="10" s="1"/>
  <c r="AB349" i="10" l="1"/>
  <c r="AH349" i="10" s="1"/>
  <c r="AB350" i="10" l="1"/>
  <c r="AH350" i="10" s="1"/>
  <c r="AB351" i="10" l="1"/>
  <c r="AH351" i="10" s="1"/>
  <c r="AB352" i="10" l="1"/>
  <c r="AH352" i="10" s="1"/>
  <c r="AB353" i="10" l="1"/>
  <c r="AH353" i="10" s="1"/>
  <c r="AB354" i="10" l="1"/>
  <c r="AH354" i="10" s="1"/>
  <c r="AB355" i="10" l="1"/>
  <c r="AH355" i="10" s="1"/>
  <c r="AB356" i="10" l="1"/>
  <c r="AH356" i="10" s="1"/>
  <c r="AB357" i="10" l="1"/>
  <c r="AH357" i="10" s="1"/>
  <c r="AB358" i="10" l="1"/>
  <c r="AH358" i="10" s="1"/>
  <c r="AB359" i="10" l="1"/>
  <c r="AH359" i="10" s="1"/>
  <c r="AB360" i="10" l="1"/>
  <c r="AH360" i="10" s="1"/>
  <c r="AB361" i="10" l="1"/>
  <c r="AH361" i="10" s="1"/>
  <c r="AB362" i="10" l="1"/>
  <c r="AH362" i="10" s="1"/>
  <c r="AB363" i="10" l="1"/>
  <c r="AH363" i="10" s="1"/>
  <c r="AB364" i="10" l="1"/>
  <c r="AH364" i="10" s="1"/>
  <c r="AB365" i="10" l="1"/>
  <c r="AH365" i="10" s="1"/>
  <c r="AB366" i="10" l="1"/>
  <c r="AH366" i="10" s="1"/>
  <c r="AB367" i="10" l="1"/>
  <c r="AH367" i="10" s="1"/>
  <c r="AB368" i="10" l="1"/>
  <c r="AH368" i="10" s="1"/>
  <c r="AB369" i="10" l="1"/>
  <c r="AH369" i="10" s="1"/>
  <c r="AB370" i="10" l="1"/>
  <c r="AH370" i="10" s="1"/>
  <c r="AB371" i="10" l="1"/>
  <c r="AH371" i="10" s="1"/>
  <c r="AB372" i="10" l="1"/>
  <c r="AH372" i="10" s="1"/>
  <c r="AB373" i="10" l="1"/>
  <c r="AH373" i="10" s="1"/>
  <c r="AB374" i="10" l="1"/>
  <c r="AH374" i="10" s="1"/>
  <c r="AB375" i="10" l="1"/>
  <c r="AH375" i="10" s="1"/>
  <c r="AB376" i="10" l="1"/>
  <c r="AH376" i="10" s="1"/>
  <c r="AB377" i="10" l="1"/>
  <c r="AH377" i="10" s="1"/>
  <c r="AB378" i="10" l="1"/>
  <c r="AH378" i="10" s="1"/>
  <c r="AB379" i="10" l="1"/>
  <c r="AH379" i="10" s="1"/>
  <c r="AB380" i="10" l="1"/>
  <c r="AH380" i="10" s="1"/>
  <c r="AB381" i="10" l="1"/>
  <c r="AH381" i="10" s="1"/>
  <c r="AB382" i="10" l="1"/>
  <c r="AH382" i="10" s="1"/>
  <c r="AB383" i="10" l="1"/>
  <c r="AH383" i="10" s="1"/>
  <c r="AB384" i="10" l="1"/>
  <c r="AH384" i="10" s="1"/>
  <c r="AB385" i="10" l="1"/>
  <c r="AH385" i="10" s="1"/>
  <c r="AB386" i="10" l="1"/>
  <c r="AH386" i="10" s="1"/>
  <c r="AB387" i="10" l="1"/>
  <c r="AH387" i="10" s="1"/>
  <c r="AB388" i="10" l="1"/>
  <c r="AH388" i="10" s="1"/>
  <c r="AB389" i="10" l="1"/>
  <c r="AH389" i="10" s="1"/>
  <c r="AB390" i="10" l="1"/>
  <c r="AH390" i="10" s="1"/>
  <c r="AB391" i="10" l="1"/>
  <c r="AH391" i="10" s="1"/>
  <c r="AB392" i="10" l="1"/>
  <c r="AH392" i="10" s="1"/>
  <c r="AB393" i="10" l="1"/>
  <c r="AH393" i="10" s="1"/>
  <c r="AB394" i="10" l="1"/>
  <c r="AH394" i="10" s="1"/>
  <c r="AB395" i="10" l="1"/>
  <c r="AH395" i="10" s="1"/>
  <c r="AB396" i="10" l="1"/>
  <c r="AH396" i="10" s="1"/>
  <c r="AB397" i="10" l="1"/>
  <c r="AH397" i="10" s="1"/>
  <c r="AB398" i="10" l="1"/>
  <c r="AH398" i="10" s="1"/>
  <c r="AB399" i="10" l="1"/>
  <c r="AH399" i="10" s="1"/>
  <c r="AB400" i="10" l="1"/>
  <c r="AH400" i="10" s="1"/>
  <c r="AB401" i="10" l="1"/>
  <c r="AH401" i="10" s="1"/>
  <c r="AB402" i="10" l="1"/>
  <c r="AH402" i="10" s="1"/>
  <c r="AB403" i="10" l="1"/>
  <c r="AH403" i="10" s="1"/>
  <c r="AB404" i="10" l="1"/>
  <c r="AH404" i="10" s="1"/>
  <c r="AB405" i="10" l="1"/>
  <c r="AH405" i="10" s="1"/>
  <c r="AB406" i="10" l="1"/>
  <c r="AH406" i="10" s="1"/>
  <c r="AB407" i="10" l="1"/>
  <c r="AH407" i="10" s="1"/>
  <c r="AB408" i="10" l="1"/>
  <c r="AH408" i="10" s="1"/>
  <c r="AB409" i="10" l="1"/>
  <c r="AH409" i="10" s="1"/>
  <c r="AB410" i="10" l="1"/>
  <c r="AH410" i="10" s="1"/>
  <c r="AB411" i="10" l="1"/>
  <c r="AH411" i="10" s="1"/>
  <c r="AB412" i="10" l="1"/>
  <c r="AH412" i="10" s="1"/>
  <c r="AB413" i="10" l="1"/>
  <c r="AH413" i="10" s="1"/>
  <c r="AB414" i="10" l="1"/>
  <c r="AH414" i="10" s="1"/>
  <c r="AB415" i="10" l="1"/>
  <c r="AH415" i="10" s="1"/>
  <c r="AB416" i="10" l="1"/>
  <c r="AH416" i="10" s="1"/>
  <c r="AB417" i="10" l="1"/>
  <c r="AH417" i="10" s="1"/>
  <c r="AB418" i="10" l="1"/>
  <c r="AH418" i="10" s="1"/>
  <c r="AB419" i="10" l="1"/>
  <c r="AH419" i="10" s="1"/>
  <c r="AB420" i="10" l="1"/>
  <c r="AH420" i="10" s="1"/>
  <c r="AB421" i="10" l="1"/>
  <c r="AH421" i="10" s="1"/>
  <c r="AB422" i="10" l="1"/>
  <c r="AH422" i="10" s="1"/>
  <c r="AB423" i="10" l="1"/>
  <c r="AH423" i="10" s="1"/>
  <c r="AB424" i="10" l="1"/>
  <c r="AH424" i="10" s="1"/>
  <c r="AB425" i="10" l="1"/>
  <c r="AH425" i="10" s="1"/>
  <c r="AB426" i="10" l="1"/>
  <c r="AH426" i="10" s="1"/>
  <c r="AB427" i="10" l="1"/>
  <c r="AH427" i="10" s="1"/>
  <c r="AB428" i="10" l="1"/>
  <c r="AH428" i="10" s="1"/>
  <c r="AB429" i="10" l="1"/>
  <c r="AH429" i="10" s="1"/>
  <c r="AB430" i="10" l="1"/>
  <c r="AH430" i="10" s="1"/>
  <c r="AB431" i="10" l="1"/>
  <c r="AH431" i="10" s="1"/>
  <c r="AB432" i="10" l="1"/>
  <c r="AH432" i="10" s="1"/>
  <c r="AB433" i="10" l="1"/>
  <c r="AH433" i="10" s="1"/>
  <c r="AB434" i="10" l="1"/>
  <c r="AH434" i="10" s="1"/>
  <c r="AB435" i="10" l="1"/>
  <c r="AH435" i="10" s="1"/>
  <c r="AB436" i="10" l="1"/>
  <c r="AH436" i="10" s="1"/>
  <c r="AB437" i="10" l="1"/>
  <c r="AH437" i="10" s="1"/>
  <c r="AB438" i="10" l="1"/>
  <c r="AH438" i="10" s="1"/>
  <c r="AB439" i="10" l="1"/>
  <c r="AH439" i="10" s="1"/>
  <c r="AB440" i="10" l="1"/>
  <c r="AH440" i="10" s="1"/>
  <c r="AB441" i="10" l="1"/>
  <c r="AH441" i="10" s="1"/>
  <c r="AB442" i="10" l="1"/>
  <c r="AH442" i="10" s="1"/>
  <c r="AB443" i="10" l="1"/>
  <c r="AH443" i="10" s="1"/>
  <c r="AB444" i="10" l="1"/>
  <c r="AH444" i="10" s="1"/>
  <c r="AB445" i="10" l="1"/>
  <c r="AH445" i="10" s="1"/>
  <c r="AB446" i="10" l="1"/>
  <c r="AH446" i="10" s="1"/>
  <c r="AB447" i="10" l="1"/>
  <c r="AH447" i="10" s="1"/>
  <c r="AB448" i="10" l="1"/>
  <c r="AH448" i="10" s="1"/>
  <c r="AB449" i="10" l="1"/>
  <c r="AH449" i="10" s="1"/>
  <c r="AB450" i="10" l="1"/>
  <c r="AH450" i="10" s="1"/>
  <c r="AB451" i="10" l="1"/>
  <c r="AH451" i="10" s="1"/>
  <c r="AB452" i="10" l="1"/>
  <c r="AH452" i="10" s="1"/>
  <c r="AB453" i="10" l="1"/>
  <c r="AH453" i="10" s="1"/>
  <c r="AB454" i="10" l="1"/>
  <c r="AH454" i="10" s="1"/>
  <c r="AB455" i="10" l="1"/>
  <c r="AH455" i="10" s="1"/>
  <c r="AB456" i="10" l="1"/>
  <c r="AH456" i="10" s="1"/>
  <c r="AB457" i="10" l="1"/>
  <c r="AH457" i="10" s="1"/>
  <c r="AB458" i="10" l="1"/>
  <c r="AH458" i="10" s="1"/>
  <c r="AB459" i="10" l="1"/>
  <c r="AH459" i="10" s="1"/>
  <c r="AB460" i="10" l="1"/>
  <c r="AH460" i="10" s="1"/>
  <c r="AB461" i="10" l="1"/>
  <c r="AH461" i="10" s="1"/>
  <c r="AB462" i="10" l="1"/>
  <c r="AH462" i="10" s="1"/>
  <c r="AB463" i="10" l="1"/>
  <c r="AH463" i="10" s="1"/>
  <c r="AB464" i="10" l="1"/>
  <c r="AH464" i="10" s="1"/>
  <c r="AB465" i="10" l="1"/>
  <c r="AH465" i="10" s="1"/>
  <c r="AB466" i="10" l="1"/>
  <c r="AH466" i="10" s="1"/>
  <c r="AB467" i="10" l="1"/>
  <c r="AH467" i="10" s="1"/>
  <c r="AB468" i="10" l="1"/>
  <c r="AH468" i="10" s="1"/>
  <c r="AB469" i="10" l="1"/>
  <c r="AH469" i="10" s="1"/>
  <c r="AB470" i="10" l="1"/>
  <c r="AH470" i="10" s="1"/>
  <c r="AB471" i="10" l="1"/>
  <c r="AH471" i="10" s="1"/>
  <c r="AB472" i="10" l="1"/>
  <c r="AH472" i="10" s="1"/>
  <c r="AB473" i="10" l="1"/>
  <c r="AH473" i="10" s="1"/>
  <c r="AB474" i="10" l="1"/>
  <c r="AH474" i="10" s="1"/>
  <c r="AB475" i="10" l="1"/>
  <c r="AH475" i="10" s="1"/>
  <c r="AB476" i="10" l="1"/>
  <c r="AH476" i="10" s="1"/>
  <c r="AB477" i="10" l="1"/>
  <c r="AH477" i="10" s="1"/>
  <c r="AB478" i="10" l="1"/>
  <c r="AH478" i="10" s="1"/>
  <c r="AB479" i="10" l="1"/>
  <c r="AH479" i="10" s="1"/>
  <c r="AB480" i="10" l="1"/>
  <c r="AH480" i="10" s="1"/>
  <c r="AB481" i="10" l="1"/>
  <c r="AH481" i="10" s="1"/>
  <c r="AB482" i="10" l="1"/>
  <c r="AH482" i="10" s="1"/>
  <c r="AB483" i="10" l="1"/>
  <c r="AH483" i="10" s="1"/>
  <c r="AB484" i="10" l="1"/>
  <c r="AH484" i="10" s="1"/>
  <c r="AB485" i="10" l="1"/>
  <c r="AH485" i="10" s="1"/>
  <c r="AB486" i="10" l="1"/>
  <c r="AH486" i="10" s="1"/>
  <c r="AB487" i="10" l="1"/>
  <c r="AH487" i="10" s="1"/>
  <c r="AB488" i="10" l="1"/>
  <c r="AH488" i="10" s="1"/>
  <c r="AB489" i="10" l="1"/>
  <c r="AH489" i="10" s="1"/>
  <c r="AB490" i="10" l="1"/>
  <c r="AH490" i="10" s="1"/>
  <c r="AB491" i="10" l="1"/>
  <c r="AH491" i="10" s="1"/>
  <c r="AB492" i="10" l="1"/>
  <c r="AH492" i="10" s="1"/>
  <c r="AB493" i="10" l="1"/>
  <c r="AH493" i="10" s="1"/>
  <c r="AB494" i="10" l="1"/>
  <c r="AH494" i="10" s="1"/>
  <c r="AB495" i="10" l="1"/>
  <c r="AH495" i="10" s="1"/>
  <c r="AB496" i="10" l="1"/>
  <c r="AH496" i="10" s="1"/>
  <c r="AB497" i="10" l="1"/>
  <c r="AH497" i="10" s="1"/>
  <c r="AB498" i="10" l="1"/>
  <c r="AH498" i="10" s="1"/>
  <c r="AB499" i="10" l="1"/>
  <c r="AH499" i="10" s="1"/>
  <c r="AB500" i="10" l="1"/>
  <c r="AH500" i="10" s="1"/>
  <c r="AB501" i="10" l="1"/>
  <c r="AH501" i="10" s="1"/>
  <c r="AB502" i="10" l="1"/>
  <c r="AH502" i="10" s="1"/>
  <c r="AB503" i="10" l="1"/>
  <c r="AH503" i="10" s="1"/>
  <c r="AB504" i="10" l="1"/>
  <c r="AH504" i="10" s="1"/>
  <c r="AB505" i="10" l="1"/>
  <c r="AH505" i="10" s="1"/>
  <c r="AB506" i="10" l="1"/>
  <c r="AH506" i="10" s="1"/>
  <c r="AB507" i="10" l="1"/>
  <c r="AH507" i="10" s="1"/>
  <c r="AB508" i="10" l="1"/>
  <c r="AH508" i="10" s="1"/>
  <c r="AB509" i="10" l="1"/>
  <c r="AH509" i="10" s="1"/>
  <c r="AB510" i="10" l="1"/>
  <c r="AH510" i="10" s="1"/>
  <c r="AB511" i="10" l="1"/>
  <c r="AH511" i="10" s="1"/>
  <c r="AB512" i="10" l="1"/>
  <c r="AH512" i="10" s="1"/>
  <c r="AB513" i="10" l="1"/>
  <c r="AH513" i="10" s="1"/>
  <c r="AB514" i="10" l="1"/>
  <c r="AH514" i="10" s="1"/>
  <c r="AB515" i="10" l="1"/>
  <c r="AH515" i="10" s="1"/>
  <c r="AB516" i="10" l="1"/>
  <c r="AH516" i="10" s="1"/>
  <c r="AB517" i="10" l="1"/>
  <c r="AH517" i="10" s="1"/>
  <c r="AB518" i="10" l="1"/>
  <c r="AH518" i="10" s="1"/>
  <c r="AB519" i="10" l="1"/>
  <c r="AH519" i="10" s="1"/>
  <c r="AB520" i="10" l="1"/>
  <c r="AH520" i="10" s="1"/>
  <c r="AB521" i="10" l="1"/>
  <c r="AH521" i="10" s="1"/>
  <c r="AB522" i="10" l="1"/>
  <c r="AH522" i="10" s="1"/>
  <c r="AB523" i="10" l="1"/>
  <c r="AH523" i="10" s="1"/>
  <c r="AB524" i="10" l="1"/>
  <c r="AH524" i="10" s="1"/>
  <c r="AB525" i="10" l="1"/>
  <c r="AH525" i="10" s="1"/>
  <c r="AB526" i="10" l="1"/>
  <c r="AH526" i="10" s="1"/>
  <c r="AB527" i="10" l="1"/>
  <c r="AH527" i="10" s="1"/>
  <c r="AB528" i="10" l="1"/>
  <c r="AH528" i="10" s="1"/>
  <c r="AB529" i="10" l="1"/>
  <c r="AH529" i="10" s="1"/>
  <c r="AB530" i="10" l="1"/>
  <c r="AH530" i="10" s="1"/>
  <c r="AB531" i="10" l="1"/>
  <c r="AH531" i="10" s="1"/>
  <c r="AB532" i="10" l="1"/>
  <c r="AH532" i="10" s="1"/>
  <c r="AB533" i="10" l="1"/>
  <c r="AH533" i="10" s="1"/>
  <c r="AB534" i="10" l="1"/>
  <c r="AH534" i="10" s="1"/>
  <c r="AB535" i="10" l="1"/>
  <c r="AH535" i="10" s="1"/>
  <c r="AB536" i="10" l="1"/>
  <c r="AH536" i="10" s="1"/>
  <c r="AB537" i="10" l="1"/>
  <c r="AH537" i="10" s="1"/>
  <c r="AB538" i="10" l="1"/>
  <c r="AH538" i="10" s="1"/>
  <c r="AB539" i="10" l="1"/>
  <c r="AH539" i="10" s="1"/>
  <c r="AB540" i="10" l="1"/>
  <c r="AH540" i="10" s="1"/>
  <c r="AB541" i="10" l="1"/>
  <c r="AH541" i="10" s="1"/>
  <c r="AB542" i="10" l="1"/>
  <c r="AH542" i="10" s="1"/>
  <c r="AB543" i="10" l="1"/>
  <c r="AH543" i="10" s="1"/>
  <c r="AB544" i="10" l="1"/>
  <c r="AH544" i="10" s="1"/>
  <c r="AB545" i="10" l="1"/>
  <c r="AH545" i="10" s="1"/>
  <c r="AB546" i="10" l="1"/>
  <c r="AH546" i="10" s="1"/>
  <c r="AB547" i="10" l="1"/>
  <c r="AH547" i="10" s="1"/>
  <c r="AB548" i="10" l="1"/>
  <c r="AH548" i="10" s="1"/>
  <c r="AB549" i="10" l="1"/>
  <c r="AH549" i="10" s="1"/>
  <c r="AB550" i="10" l="1"/>
  <c r="AH550" i="10" s="1"/>
  <c r="AB551" i="10" l="1"/>
  <c r="AH551" i="10" s="1"/>
  <c r="AB552" i="10" l="1"/>
  <c r="AH552" i="10" s="1"/>
  <c r="AB553" i="10" l="1"/>
  <c r="AH553" i="10" s="1"/>
  <c r="AB554" i="10" l="1"/>
  <c r="AH554" i="10" s="1"/>
  <c r="AB555" i="10" l="1"/>
  <c r="AH555" i="10" s="1"/>
  <c r="AB556" i="10" l="1"/>
  <c r="AH556" i="10" s="1"/>
  <c r="AB557" i="10" l="1"/>
  <c r="AH557" i="10" s="1"/>
  <c r="AB558" i="10" l="1"/>
  <c r="AH558" i="10" s="1"/>
  <c r="AB559" i="10" l="1"/>
  <c r="AH559" i="10" s="1"/>
  <c r="AB560" i="10" l="1"/>
  <c r="AH560" i="10" s="1"/>
  <c r="AB561" i="10" l="1"/>
  <c r="AH561" i="10" s="1"/>
  <c r="AB562" i="10" l="1"/>
  <c r="AH562" i="10" s="1"/>
  <c r="AB563" i="10" l="1"/>
  <c r="AH563" i="10" s="1"/>
  <c r="AB564" i="10" l="1"/>
  <c r="AH564" i="10" s="1"/>
  <c r="AB565" i="10" l="1"/>
  <c r="AH565" i="10" s="1"/>
  <c r="AB566" i="10" l="1"/>
  <c r="AH566" i="10" s="1"/>
  <c r="AB567" i="10" l="1"/>
  <c r="AC297" i="10" s="1"/>
  <c r="AC462" i="10" l="1"/>
  <c r="AC304" i="10"/>
  <c r="AC395" i="10"/>
  <c r="AC455" i="10"/>
  <c r="AC494" i="10"/>
  <c r="AC367" i="10"/>
  <c r="AC428" i="10"/>
  <c r="AC550" i="10"/>
  <c r="AC527" i="10"/>
  <c r="AC385" i="10"/>
  <c r="AC333" i="10"/>
  <c r="AC329" i="10"/>
  <c r="AC389" i="10"/>
  <c r="AC384" i="10"/>
  <c r="AC396" i="10"/>
  <c r="AC456" i="10"/>
  <c r="AC495" i="10"/>
  <c r="AC546" i="10"/>
  <c r="AC301" i="10"/>
  <c r="AC361" i="10"/>
  <c r="AC421" i="10"/>
  <c r="AC508" i="10"/>
  <c r="AC379" i="10"/>
  <c r="AC439" i="10"/>
  <c r="AC300" i="10"/>
  <c r="AC336" i="10"/>
  <c r="AC536" i="10"/>
  <c r="AC531" i="10"/>
  <c r="AC340" i="10"/>
  <c r="AC305" i="10"/>
  <c r="AC317" i="10"/>
  <c r="AC377" i="10"/>
  <c r="AC437" i="10"/>
  <c r="AC535" i="10"/>
  <c r="AC487" i="10"/>
  <c r="AC562" i="10"/>
  <c r="AC357" i="10"/>
  <c r="AC465" i="10"/>
  <c r="AC315" i="10"/>
  <c r="AC375" i="10"/>
  <c r="AC435" i="10"/>
  <c r="AC522" i="10"/>
  <c r="AC556" i="10"/>
  <c r="AC548" i="10"/>
  <c r="AC526" i="10"/>
  <c r="AC491" i="10"/>
  <c r="AC503" i="10"/>
  <c r="AC313" i="10"/>
  <c r="AC373" i="10"/>
  <c r="AC417" i="10"/>
  <c r="AC459" i="10"/>
  <c r="AC498" i="10"/>
  <c r="AC308" i="10"/>
  <c r="AC416" i="10"/>
  <c r="AC557" i="10"/>
  <c r="AC532" i="10"/>
  <c r="AC341" i="10"/>
  <c r="AC449" i="10"/>
  <c r="AC397" i="10"/>
  <c r="AC393" i="10"/>
  <c r="AC453" i="10"/>
  <c r="AC433" i="10"/>
  <c r="AC445" i="10"/>
  <c r="AC484" i="10"/>
  <c r="AC555" i="10"/>
  <c r="AC338" i="10"/>
  <c r="AC350" i="10"/>
  <c r="AC410" i="10"/>
  <c r="AC470" i="10"/>
  <c r="AC322" i="10"/>
  <c r="AC443" i="10"/>
  <c r="AC482" i="10"/>
  <c r="AC551" i="10"/>
  <c r="AC400" i="10"/>
  <c r="AC348" i="10"/>
  <c r="AC344" i="10"/>
  <c r="AC404" i="10"/>
  <c r="AC399" i="10"/>
  <c r="AC411" i="10"/>
  <c r="AC471" i="10"/>
  <c r="AC510" i="10"/>
  <c r="AC316" i="10"/>
  <c r="AC376" i="10"/>
  <c r="AC436" i="10"/>
  <c r="AC523" i="10"/>
  <c r="AC334" i="10"/>
  <c r="AC394" i="10"/>
  <c r="AC454" i="10"/>
  <c r="AC549" i="10"/>
  <c r="AC351" i="10"/>
  <c r="AC485" i="10"/>
  <c r="AC558" i="10"/>
  <c r="AC355" i="10"/>
  <c r="AC320" i="10"/>
  <c r="AC332" i="10"/>
  <c r="AC392" i="10"/>
  <c r="AC452" i="10"/>
  <c r="AC565" i="10"/>
  <c r="AC502" i="10"/>
  <c r="AC312" i="10"/>
  <c r="AC372" i="10"/>
  <c r="AC529" i="10"/>
  <c r="AC520" i="10"/>
  <c r="AC330" i="10"/>
  <c r="AC390" i="10"/>
  <c r="AC298" i="10"/>
  <c r="AC446" i="10"/>
  <c r="AC442" i="10"/>
  <c r="AC481" i="10"/>
  <c r="AC506" i="10"/>
  <c r="AC518" i="10"/>
  <c r="AC328" i="10"/>
  <c r="AC388" i="10"/>
  <c r="AC432" i="10"/>
  <c r="AC474" i="10"/>
  <c r="AC513" i="10"/>
  <c r="AC323" i="10"/>
  <c r="AC431" i="10"/>
  <c r="AC486" i="10"/>
  <c r="AC560" i="10"/>
  <c r="AC356" i="10"/>
  <c r="AC464" i="10"/>
  <c r="AC412" i="10"/>
  <c r="AC408" i="10"/>
  <c r="AC468" i="10"/>
  <c r="AC448" i="10"/>
  <c r="AC460" i="10"/>
  <c r="AC499" i="10"/>
  <c r="AC309" i="10"/>
  <c r="AC353" i="10"/>
  <c r="AC368" i="10"/>
  <c r="AC365" i="10"/>
  <c r="AC425" i="10"/>
  <c r="AC543" i="10"/>
  <c r="AC337" i="10"/>
  <c r="AC398" i="10"/>
  <c r="AC458" i="10"/>
  <c r="AC497" i="10"/>
  <c r="AC307" i="10"/>
  <c r="AC415" i="10"/>
  <c r="AC363" i="10"/>
  <c r="AC359" i="10"/>
  <c r="AC419" i="10"/>
  <c r="AC354" i="10"/>
  <c r="AC366" i="10"/>
  <c r="AC426" i="10"/>
  <c r="AC545" i="10"/>
  <c r="AC509" i="10"/>
  <c r="AC331" i="10"/>
  <c r="AC391" i="10"/>
  <c r="AC451" i="10"/>
  <c r="AC544" i="10"/>
  <c r="AC349" i="10"/>
  <c r="AC409" i="10"/>
  <c r="AC469" i="10"/>
  <c r="AC306" i="10"/>
  <c r="AC504" i="10"/>
  <c r="AC500" i="10"/>
  <c r="AC310" i="10"/>
  <c r="AC525" i="10"/>
  <c r="AC335" i="10"/>
  <c r="AC347" i="10"/>
  <c r="AC407" i="10"/>
  <c r="AC467" i="10"/>
  <c r="AC490" i="10"/>
  <c r="AC517" i="10"/>
  <c r="AC327" i="10"/>
  <c r="AC387" i="10"/>
  <c r="AC563" i="10"/>
  <c r="AC538" i="10"/>
  <c r="AC345" i="10"/>
  <c r="AC405" i="10"/>
  <c r="AC492" i="10"/>
  <c r="AC461" i="10"/>
  <c r="AC457" i="10"/>
  <c r="AC496" i="10"/>
  <c r="AC537" i="10"/>
  <c r="AC383" i="10"/>
  <c r="AC534" i="10"/>
  <c r="AC343" i="10"/>
  <c r="AC403" i="10"/>
  <c r="AC447" i="10"/>
  <c r="AC552" i="10"/>
  <c r="AC528" i="10"/>
  <c r="AC386" i="10"/>
  <c r="AC501" i="10"/>
  <c r="AC311" i="10"/>
  <c r="AC371" i="10"/>
  <c r="AC479" i="10"/>
  <c r="AC427" i="10"/>
  <c r="AC423" i="10"/>
  <c r="AC539" i="10"/>
  <c r="AC463" i="10"/>
  <c r="AC475" i="10"/>
  <c r="AC514" i="10"/>
  <c r="AC324" i="10"/>
  <c r="AC380" i="10"/>
  <c r="AC440" i="10"/>
  <c r="AC302" i="10"/>
  <c r="AC352" i="10"/>
  <c r="AC413" i="10"/>
  <c r="AC473" i="10"/>
  <c r="AC512" i="10"/>
  <c r="AC370" i="10"/>
  <c r="AC318" i="10"/>
  <c r="AC314" i="10"/>
  <c r="AC374" i="10"/>
  <c r="AC369" i="10"/>
  <c r="AC381" i="10"/>
  <c r="AC441" i="10"/>
  <c r="AC480" i="10"/>
  <c r="AC524" i="10"/>
  <c r="AC540" i="10"/>
  <c r="AC346" i="10"/>
  <c r="AC406" i="10"/>
  <c r="AC493" i="10"/>
  <c r="AC364" i="10"/>
  <c r="AC424" i="10"/>
  <c r="AC541" i="10"/>
  <c r="AC321" i="10"/>
  <c r="AC519" i="10"/>
  <c r="AC515" i="10"/>
  <c r="AC325" i="10"/>
  <c r="AC547" i="10"/>
  <c r="AC303" i="10"/>
  <c r="AC362" i="10"/>
  <c r="AC422" i="10"/>
  <c r="AC466" i="10"/>
  <c r="AC559" i="10"/>
  <c r="AC533" i="10"/>
  <c r="AC342" i="10"/>
  <c r="AC450" i="10"/>
  <c r="AC299" i="10"/>
  <c r="AC360" i="10"/>
  <c r="AC420" i="10"/>
  <c r="AC507" i="10"/>
  <c r="AC476" i="10"/>
  <c r="AC472" i="10"/>
  <c r="AC511" i="10"/>
  <c r="AC566" i="10"/>
  <c r="AC488" i="10"/>
  <c r="AC564" i="10"/>
  <c r="AC358" i="10"/>
  <c r="AC402" i="10"/>
  <c r="AC444" i="10"/>
  <c r="AC483" i="10"/>
  <c r="AC553" i="10"/>
  <c r="AC401" i="10"/>
  <c r="AC477" i="10"/>
  <c r="AC516" i="10"/>
  <c r="AC326" i="10"/>
  <c r="AC434" i="10"/>
  <c r="AC382" i="10"/>
  <c r="AC378" i="10"/>
  <c r="AC438" i="10"/>
  <c r="AC418" i="10"/>
  <c r="AC430" i="10"/>
  <c r="AC554" i="10"/>
  <c r="AC530" i="10"/>
  <c r="AC339" i="10"/>
  <c r="AC542" i="10"/>
  <c r="AC429" i="10"/>
  <c r="AC567" i="10"/>
  <c r="AC561" i="10"/>
  <c r="AC521" i="10"/>
  <c r="AC489" i="10"/>
  <c r="AC414" i="10"/>
  <c r="AC319" i="10"/>
  <c r="AC505" i="10"/>
  <c r="AC478" i="10"/>
  <c r="AH567" i="10"/>
  <c r="K16" i="10"/>
  <c r="K17" i="10"/>
  <c r="AC15" i="10"/>
  <c r="AC12" i="10"/>
  <c r="AC14" i="10"/>
  <c r="AC8" i="10"/>
  <c r="AC11" i="10"/>
  <c r="AC13" i="10"/>
  <c r="AC16" i="10"/>
  <c r="AC10" i="10"/>
  <c r="AC7" i="10"/>
  <c r="AC9" i="10"/>
  <c r="AC174" i="10"/>
  <c r="AC65" i="10"/>
  <c r="AC153" i="10"/>
  <c r="AC227" i="10"/>
  <c r="AC81" i="10"/>
  <c r="AC180" i="10"/>
  <c r="AC164" i="10"/>
  <c r="AC58" i="10"/>
  <c r="AC241" i="10"/>
  <c r="AC127" i="10"/>
  <c r="AC115" i="10"/>
  <c r="AC257" i="10"/>
  <c r="AC213" i="10"/>
  <c r="AC172" i="10"/>
  <c r="AC68" i="10"/>
  <c r="AC232" i="10"/>
  <c r="AC267" i="10"/>
  <c r="AC67" i="10"/>
  <c r="AC269" i="10"/>
  <c r="AC90" i="10"/>
  <c r="AC201" i="10"/>
  <c r="AC240" i="10"/>
  <c r="AC261" i="10"/>
  <c r="AC233" i="10"/>
  <c r="AC243" i="10"/>
  <c r="AC276" i="10"/>
  <c r="AC116" i="10"/>
  <c r="AC155" i="10"/>
  <c r="AC222" i="10"/>
  <c r="AC122" i="10"/>
  <c r="AC159" i="10"/>
  <c r="AC84" i="10"/>
  <c r="AC248" i="10"/>
  <c r="AC59" i="10"/>
  <c r="AC190" i="10"/>
  <c r="AC165" i="10"/>
  <c r="AC137" i="10"/>
  <c r="AC111" i="10"/>
  <c r="AC230" i="10"/>
  <c r="AC205" i="10"/>
  <c r="AC132" i="10"/>
  <c r="AC160" i="10"/>
  <c r="AC256" i="10"/>
  <c r="AC21" i="10"/>
  <c r="AC217" i="10"/>
  <c r="AC110" i="10"/>
  <c r="AC130" i="10"/>
  <c r="AC254" i="10"/>
  <c r="AC181" i="10"/>
  <c r="AC152" i="10"/>
  <c r="AC91" i="10"/>
  <c r="AC161" i="10"/>
  <c r="AC139" i="10"/>
  <c r="AC157" i="10"/>
  <c r="AC210" i="10"/>
  <c r="AC170" i="10"/>
  <c r="AC83" i="10"/>
  <c r="AC44" i="10"/>
  <c r="AC105" i="10"/>
  <c r="AC49" i="10"/>
  <c r="AC107" i="10"/>
  <c r="AC199" i="10"/>
  <c r="AC274" i="10"/>
  <c r="AC216" i="10"/>
  <c r="AC260" i="10"/>
  <c r="AC238" i="10"/>
  <c r="AC74" i="10"/>
  <c r="AC102" i="10"/>
  <c r="AC193" i="10"/>
  <c r="AC209" i="10"/>
  <c r="AC71" i="10"/>
  <c r="AC208" i="10"/>
  <c r="AC268" i="10"/>
  <c r="AC144" i="10"/>
  <c r="AC138" i="10"/>
  <c r="AC82" i="10"/>
  <c r="AC104" i="10"/>
  <c r="AC40" i="10"/>
  <c r="AC192" i="10"/>
  <c r="AC66" i="10"/>
  <c r="AC167" i="10"/>
  <c r="AC52" i="10"/>
  <c r="AC95" i="10"/>
  <c r="AC150" i="10"/>
  <c r="AC186" i="10"/>
  <c r="AC126" i="10"/>
  <c r="AC184" i="10"/>
  <c r="AC175" i="10"/>
  <c r="AC270" i="10"/>
  <c r="AC39" i="10"/>
  <c r="AC24" i="10"/>
  <c r="AC106" i="10"/>
  <c r="AC100" i="10"/>
  <c r="AC42" i="10"/>
  <c r="AC156" i="10"/>
  <c r="AC158" i="10"/>
  <c r="AC166" i="10"/>
  <c r="AC45" i="10"/>
  <c r="AC214" i="10"/>
  <c r="AC85" i="10"/>
  <c r="AC173" i="10"/>
  <c r="AC277" i="10"/>
  <c r="AC118" i="10"/>
  <c r="AC48" i="10"/>
  <c r="AC18" i="10"/>
  <c r="AC99" i="10"/>
  <c r="AC32" i="10"/>
  <c r="AC129" i="10"/>
  <c r="AC228" i="10"/>
  <c r="AC77" i="10"/>
  <c r="AC31" i="10"/>
  <c r="AC145" i="10"/>
  <c r="AC171" i="10"/>
  <c r="AC125" i="10"/>
  <c r="AC226" i="10"/>
  <c r="AC194" i="10"/>
  <c r="AC26" i="10"/>
  <c r="AC27" i="10"/>
  <c r="AC246" i="10"/>
  <c r="AC273" i="10"/>
  <c r="AC225" i="10"/>
  <c r="AC43" i="10"/>
  <c r="AC183" i="10"/>
  <c r="AC86" i="10"/>
  <c r="AC178" i="10"/>
  <c r="AC97" i="10"/>
  <c r="AC223" i="10"/>
  <c r="AC143" i="10"/>
  <c r="AC36" i="10"/>
  <c r="AC28" i="10"/>
  <c r="AC133" i="10"/>
  <c r="AC179" i="10"/>
  <c r="AC120" i="10"/>
  <c r="AC38" i="10"/>
  <c r="AC202" i="10"/>
  <c r="AC41" i="10"/>
  <c r="AC259" i="10"/>
  <c r="AC51" i="10"/>
  <c r="AC60" i="10"/>
  <c r="AC72" i="10"/>
  <c r="AC182" i="10"/>
  <c r="AC34" i="10"/>
  <c r="AC219" i="10"/>
  <c r="AC117" i="10"/>
  <c r="AC134" i="10"/>
  <c r="AC255" i="10"/>
  <c r="AC69" i="10"/>
  <c r="AC108" i="10"/>
  <c r="AC17" i="10"/>
  <c r="AC163" i="10"/>
  <c r="AC75" i="10"/>
  <c r="AC245" i="10"/>
  <c r="AC109" i="10"/>
  <c r="AC275" i="10"/>
  <c r="AC112" i="10"/>
  <c r="AC57" i="10"/>
  <c r="AC200" i="10"/>
  <c r="AC188" i="10"/>
  <c r="AC147" i="10"/>
  <c r="AC98" i="10"/>
  <c r="AC265" i="10"/>
  <c r="AC35" i="10"/>
  <c r="AC113" i="10"/>
  <c r="AC93" i="10"/>
  <c r="AC140" i="10"/>
  <c r="AC128" i="10"/>
  <c r="AC23" i="10"/>
  <c r="AC92" i="10"/>
  <c r="AC29" i="10"/>
  <c r="AC53" i="10"/>
  <c r="AC258" i="10"/>
  <c r="AC89" i="10"/>
  <c r="AC101" i="10"/>
  <c r="AC19" i="10"/>
  <c r="AC195" i="10"/>
  <c r="AC229" i="10"/>
  <c r="AC262" i="10"/>
  <c r="AC73" i="10"/>
  <c r="AC88" i="10"/>
  <c r="AC131" i="10"/>
  <c r="AC187" i="10"/>
  <c r="AC263" i="10"/>
  <c r="AC204" i="10"/>
  <c r="AC249" i="10"/>
  <c r="AC55" i="10"/>
  <c r="AC47" i="10"/>
  <c r="AC218" i="10"/>
  <c r="AC162" i="10"/>
  <c r="AC114" i="10"/>
  <c r="AC124" i="10"/>
  <c r="AC96" i="10"/>
  <c r="AC136" i="10"/>
  <c r="AC25" i="10"/>
  <c r="AC266" i="10"/>
  <c r="AC141" i="10"/>
  <c r="AC252" i="10"/>
  <c r="AC33" i="10"/>
  <c r="AC50" i="10"/>
  <c r="AC251" i="10"/>
  <c r="AC242" i="10"/>
  <c r="AC62" i="10"/>
  <c r="AC224" i="10"/>
  <c r="AC198" i="10"/>
  <c r="AC146" i="10"/>
  <c r="AC206" i="10"/>
  <c r="AC46" i="10"/>
  <c r="AC54" i="10"/>
  <c r="AC123" i="10"/>
  <c r="AC203" i="10"/>
  <c r="AC185" i="10"/>
  <c r="AC78" i="10"/>
  <c r="AC61" i="10"/>
  <c r="AC103" i="10"/>
  <c r="AC148" i="10"/>
  <c r="AC154" i="10"/>
  <c r="AC189" i="10"/>
  <c r="AC212" i="10"/>
  <c r="AC247" i="10"/>
  <c r="AC250" i="10"/>
  <c r="AC135" i="10"/>
  <c r="AC64" i="10"/>
  <c r="AC271" i="10"/>
  <c r="AC253" i="10"/>
  <c r="AC236" i="10"/>
  <c r="AC237" i="10"/>
  <c r="AC121" i="10"/>
  <c r="AC56" i="10"/>
  <c r="AC149" i="10"/>
  <c r="AC177" i="10"/>
  <c r="AC80" i="10"/>
  <c r="AC169" i="10"/>
  <c r="AC244" i="10"/>
  <c r="AC215" i="10"/>
  <c r="AC235" i="10"/>
  <c r="AC20" i="10"/>
  <c r="AC76" i="10"/>
  <c r="AC264" i="10"/>
  <c r="AC70" i="10"/>
  <c r="AC151" i="10"/>
  <c r="AC168" i="10"/>
  <c r="AC234" i="10"/>
  <c r="AC22" i="10"/>
  <c r="AC142" i="10"/>
  <c r="AC87" i="10"/>
  <c r="AC119" i="10"/>
  <c r="AC211" i="10"/>
  <c r="AC231" i="10"/>
  <c r="AC37" i="10"/>
  <c r="AC272" i="10"/>
  <c r="AC30" i="10"/>
  <c r="AC94" i="10"/>
  <c r="AC191" i="10"/>
  <c r="AC221" i="10"/>
  <c r="AC79" i="10"/>
  <c r="AC196" i="10"/>
  <c r="AC239" i="10"/>
  <c r="AC197" i="10"/>
  <c r="AC220" i="10"/>
  <c r="AC176" i="10"/>
  <c r="AC207" i="10"/>
  <c r="AC63" i="10"/>
  <c r="K18" i="10" l="1"/>
  <c r="K11" i="10"/>
  <c r="K12" i="10"/>
  <c r="K13" i="10" l="1"/>
</calcChain>
</file>

<file path=xl/sharedStrings.xml><?xml version="1.0" encoding="utf-8"?>
<sst xmlns="http://schemas.openxmlformats.org/spreadsheetml/2006/main" count="468" uniqueCount="294">
  <si>
    <t>delta</t>
  </si>
  <si>
    <t>eta</t>
  </si>
  <si>
    <t>Z11=Z22 real</t>
  </si>
  <si>
    <t>Z11=Z22 imag</t>
  </si>
  <si>
    <t>Z12 r</t>
  </si>
  <si>
    <t>Z12 i</t>
  </si>
  <si>
    <t>Z21 r</t>
  </si>
  <si>
    <t>Z21 i</t>
  </si>
  <si>
    <t>Z11</t>
  </si>
  <si>
    <t>Z12</t>
  </si>
  <si>
    <t>Z21</t>
  </si>
  <si>
    <t>Y11</t>
  </si>
  <si>
    <t>Y22</t>
  </si>
  <si>
    <t>Z22</t>
  </si>
  <si>
    <t>Z11-1</t>
  </si>
  <si>
    <t>Z22-1</t>
  </si>
  <si>
    <t>Y12</t>
  </si>
  <si>
    <t>X1</t>
  </si>
  <si>
    <t>X2</t>
  </si>
  <si>
    <t>komplex</t>
  </si>
  <si>
    <t>MATRIX PRODUKT-REIHE</t>
  </si>
  <si>
    <t>R
[m²K/W]</t>
  </si>
  <si>
    <t>W/m²K</t>
  </si>
  <si>
    <t>Phase [h]</t>
  </si>
  <si>
    <t>Betrag</t>
  </si>
  <si>
    <t>W/(m²K)</t>
  </si>
  <si>
    <t>kJ/(m².K)</t>
  </si>
  <si>
    <t>h</t>
  </si>
  <si>
    <t>www.htflux.com</t>
  </si>
  <si>
    <t>http://www.htflux.com</t>
  </si>
  <si>
    <t>m</t>
  </si>
  <si>
    <t>Calculation results according to 
EN ISO 13786:</t>
  </si>
  <si>
    <t>edit yellow cells</t>
  </si>
  <si>
    <r>
      <t xml:space="preserve">thermal  conductivity </t>
    </r>
    <r>
      <rPr>
        <sz val="12"/>
        <color theme="0"/>
        <rFont val="Symbol"/>
        <family val="1"/>
        <charset val="2"/>
      </rPr>
      <t>l</t>
    </r>
    <r>
      <rPr>
        <sz val="12"/>
        <color theme="0"/>
        <rFont val="Calibri"/>
        <family val="2"/>
      </rPr>
      <t xml:space="preserve">
[W/m.K]</t>
    </r>
  </si>
  <si>
    <t>spec. heat capacity C
[J/kg.K]</t>
  </si>
  <si>
    <r>
      <t xml:space="preserve">gross density </t>
    </r>
    <r>
      <rPr>
        <sz val="12"/>
        <color theme="0"/>
        <rFont val="Symbol"/>
        <family val="1"/>
        <charset val="2"/>
      </rPr>
      <t>r</t>
    </r>
    <r>
      <rPr>
        <sz val="12"/>
        <color theme="0"/>
        <rFont val="Calibri"/>
        <family val="2"/>
        <scheme val="minor"/>
      </rPr>
      <t xml:space="preserve">
[kg/m³]</t>
    </r>
  </si>
  <si>
    <t>layer 
thickness d
[m]</t>
  </si>
  <si>
    <t>Rsi (int. heat transfer resistance)</t>
  </si>
  <si>
    <t>Rse (ext. heat transfer resistance)</t>
  </si>
  <si>
    <t>U-value:</t>
  </si>
  <si>
    <t>total thickness:</t>
  </si>
  <si>
    <t>external thermal admittance:</t>
  </si>
  <si>
    <t>time shift external side:</t>
  </si>
  <si>
    <t>internal thermal admittance:</t>
  </si>
  <si>
    <t>periodic thermal transmittance:</t>
  </si>
  <si>
    <t>time shift periodic thermal transmittance:</t>
  </si>
  <si>
    <t>decrement factor f:</t>
  </si>
  <si>
    <t>external areal heat capacity:</t>
  </si>
  <si>
    <t>internal areal heat capacity:</t>
  </si>
  <si>
    <t>For deeper analysis, simulations, material properties database, etc.</t>
  </si>
  <si>
    <t>This excel tool is developed for free use and distribution.</t>
  </si>
  <si>
    <t>the calculation results or any losses or damages connected to them.</t>
  </si>
  <si>
    <t>Concrete</t>
  </si>
  <si>
    <t>Insulation</t>
  </si>
  <si>
    <t>Plaster</t>
  </si>
  <si>
    <t>time shift  internal side:</t>
  </si>
  <si>
    <t>layer name</t>
  </si>
  <si>
    <t>Calculation of thermal mass according to EN ISO 13786</t>
  </si>
  <si>
    <r>
      <t xml:space="preserve">The tools has been validated, however we accept </t>
    </r>
    <r>
      <rPr>
        <i/>
        <u/>
        <sz val="10"/>
        <color theme="1"/>
        <rFont val="Calibri"/>
        <family val="2"/>
        <scheme val="minor"/>
      </rPr>
      <t>no liability</t>
    </r>
    <r>
      <rPr>
        <i/>
        <sz val="10"/>
        <color theme="1"/>
        <rFont val="Calibri"/>
        <family val="2"/>
        <scheme val="minor"/>
      </rPr>
      <t xml:space="preserve"> for</t>
    </r>
  </si>
  <si>
    <t>List of materials with typical parameters</t>
  </si>
  <si>
    <t>The table below contains some materials with typical material parameters. Please refer to the datasheet of the specific product for precise values!</t>
  </si>
  <si>
    <t>Material</t>
  </si>
  <si>
    <t>Aerated concrete</t>
  </si>
  <si>
    <t>AGEPAN  THD Static      40/60/80 mm</t>
  </si>
  <si>
    <t xml:space="preserve">AGEPAN  THD Static </t>
  </si>
  <si>
    <t>Agepan DWD protect</t>
  </si>
  <si>
    <t>AGEPAN OSB 3 PUR EN 300</t>
  </si>
  <si>
    <t>AGEPAN OSB 4 PUR EN 300</t>
  </si>
  <si>
    <t>AGEPAN UDP N+F   22/25/32 mm</t>
  </si>
  <si>
    <t>Aluminium</t>
  </si>
  <si>
    <t>Aluminium alloy</t>
  </si>
  <si>
    <t>Anhydrite screed</t>
  </si>
  <si>
    <t>Asphalt</t>
  </si>
  <si>
    <t>Bitumen felt/sheet</t>
  </si>
  <si>
    <t>Bitumen pure</t>
  </si>
  <si>
    <t>Brass</t>
  </si>
  <si>
    <t>Brick 1500 kg/m³</t>
  </si>
  <si>
    <t>Brick 700 kg/m³</t>
  </si>
  <si>
    <t>Brickwork</t>
  </si>
  <si>
    <t>Brick-work</t>
  </si>
  <si>
    <t>Butadiene</t>
  </si>
  <si>
    <t>Butyl, (isobutene), solid/hot melt</t>
  </si>
  <si>
    <t>Carpet, textile floor</t>
  </si>
  <si>
    <t>Cement lime plaster</t>
  </si>
  <si>
    <t>Cement mortar</t>
  </si>
  <si>
    <t>Cement screed</t>
  </si>
  <si>
    <t>Cement, sand</t>
  </si>
  <si>
    <t>Cement-bonded particleboard</t>
  </si>
  <si>
    <t>Cement-lime mortar</t>
  </si>
  <si>
    <t>Chipboard (wood)</t>
  </si>
  <si>
    <t>Clay/Silt</t>
  </si>
  <si>
    <t>Clinker brick (holes&lt;=15%); std.mortar</t>
  </si>
  <si>
    <t>Clinker brick (holes&gt;15%); std.mortar</t>
  </si>
  <si>
    <t>Coloured Rendering Mortar</t>
  </si>
  <si>
    <t>Concrete (crushed stone aggregates)</t>
  </si>
  <si>
    <t>Concrete (EPS aggregates)</t>
  </si>
  <si>
    <t>Concrete (expanded shale aggregates)</t>
  </si>
  <si>
    <t>Concrete (light gravel aggregates)</t>
  </si>
  <si>
    <t>Concrete 1800kg/m³</t>
  </si>
  <si>
    <t>Concrete 2000kg/m³</t>
  </si>
  <si>
    <t>Concrete 2200kg/m³</t>
  </si>
  <si>
    <t>Concrete 2400kg/m³</t>
  </si>
  <si>
    <t>Concrete hollow brickwork</t>
  </si>
  <si>
    <t>Concrete hollow stone (unfilled)</t>
  </si>
  <si>
    <t>Concrete reinforced</t>
  </si>
  <si>
    <t>Concrete reinforced 1%</t>
  </si>
  <si>
    <t>Concrete reinforced 2%</t>
  </si>
  <si>
    <t>Copper</t>
  </si>
  <si>
    <t>CrNi-Steel (X12CrNi18,8)</t>
  </si>
  <si>
    <t>EPDM (Ethylenpropylendien, monomer)</t>
  </si>
  <si>
    <t>EPS 030</t>
  </si>
  <si>
    <t>EPS 035</t>
  </si>
  <si>
    <t>EPS 041</t>
  </si>
  <si>
    <t>EPS W15</t>
  </si>
  <si>
    <t>EPS W20</t>
  </si>
  <si>
    <t>EPS W25</t>
  </si>
  <si>
    <t>EPS W30</t>
  </si>
  <si>
    <t>EPS-F</t>
  </si>
  <si>
    <t>Expanded clay mortar</t>
  </si>
  <si>
    <t>Ext. rendering</t>
  </si>
  <si>
    <t>Fibreboard, MDF (250 kg/m³)</t>
  </si>
  <si>
    <t>Fibreboard, MDF (400 kg/m³)</t>
  </si>
  <si>
    <t>Fibreboard, MDF (600 kg/m³)</t>
  </si>
  <si>
    <t>Fibreboard, MDF (800 kg/m³)</t>
  </si>
  <si>
    <t>Foam glass</t>
  </si>
  <si>
    <t>General Purpose Plaster</t>
  </si>
  <si>
    <t>Glass (quartz glass)</t>
  </si>
  <si>
    <t>Glass wool</t>
  </si>
  <si>
    <t>Gold</t>
  </si>
  <si>
    <t>Gypsum (1200)</t>
  </si>
  <si>
    <t>Gypsum (1500)</t>
  </si>
  <si>
    <t>Gypsum (600)</t>
  </si>
  <si>
    <t>Gypsum (900)</t>
  </si>
  <si>
    <t>Gypsum fibre board</t>
  </si>
  <si>
    <t>Gypsum insulating plaster</t>
  </si>
  <si>
    <t>Gypsum light plaster</t>
  </si>
  <si>
    <t>Gypsum plaster board</t>
  </si>
  <si>
    <t>Gypsum plasterboard</t>
  </si>
  <si>
    <t>Gypsum wall board</t>
  </si>
  <si>
    <t>Gypsum, sand</t>
  </si>
  <si>
    <t>Hollow brick &lt;17cm; Std. mortar</t>
  </si>
  <si>
    <t>Hollow brick &lt;17cm; thin-bed mortar/PUR</t>
  </si>
  <si>
    <t>Hollow brick &gt;30cm; Light mortar</t>
  </si>
  <si>
    <t>Hollow brick &gt;30cm; thin-bed mortar/PUR</t>
  </si>
  <si>
    <t>Hollow brick 17-38 cm; Light mortar</t>
  </si>
  <si>
    <t>Hollow brick 17-38 cm; Std. mortar</t>
  </si>
  <si>
    <t>Hollow brick 17-38 cm; thin-bed mortar/PUR</t>
  </si>
  <si>
    <t>Hollow brick concrete filled &lt;=30cm; thin-bed mortar/PUR</t>
  </si>
  <si>
    <t>Hollow brick old (until 1980); Std. mortar</t>
  </si>
  <si>
    <t>Hollow brick stone-wool filled &lt;=30cm; thin-bed mortar/PUR</t>
  </si>
  <si>
    <t>Hollow brickwork</t>
  </si>
  <si>
    <t>Ice at -10°C</t>
  </si>
  <si>
    <t>Insulation (XPS)</t>
  </si>
  <si>
    <t>Insulation cork (DK-P)</t>
  </si>
  <si>
    <t>Iron, cast</t>
  </si>
  <si>
    <t>Isover Akustic EP 3</t>
  </si>
  <si>
    <t>Isover Clima 34</t>
  </si>
  <si>
    <t>Isover TP 1</t>
  </si>
  <si>
    <t>Isover Uniroll Classic</t>
  </si>
  <si>
    <t>Lead</t>
  </si>
  <si>
    <t>Light mortar</t>
  </si>
  <si>
    <t>Lightweight concrete (expanded clay aggregates)</t>
  </si>
  <si>
    <t>Lightweight Plaster</t>
  </si>
  <si>
    <t>Lime, sand</t>
  </si>
  <si>
    <t>Lime-cement mortar (for masonry)</t>
  </si>
  <si>
    <t>Limestone, hard</t>
  </si>
  <si>
    <t>Linoleum</t>
  </si>
  <si>
    <t>Marble</t>
  </si>
  <si>
    <t>Masonry brick &lt;25% holes; std.mortar</t>
  </si>
  <si>
    <t>Molybdenum</t>
  </si>
  <si>
    <t>Mortar</t>
  </si>
  <si>
    <t>Natural stone porous, e.g. lava</t>
  </si>
  <si>
    <t>Natural stone, crystalline rock</t>
  </si>
  <si>
    <t>Natural stone, sedimentary rock</t>
  </si>
  <si>
    <t>One Coat Mortar</t>
  </si>
  <si>
    <t>OSB Board</t>
  </si>
  <si>
    <t>Particleboard (300 kg/m³)</t>
  </si>
  <si>
    <t>Particleboard (600 kg/m³)</t>
  </si>
  <si>
    <t>Particleboard (900 kg/m³)</t>
  </si>
  <si>
    <t>Perlite (loose)</t>
  </si>
  <si>
    <t>Perlite board</t>
  </si>
  <si>
    <t>Perlite insulation mortar</t>
  </si>
  <si>
    <t>Perlite insulation plaster</t>
  </si>
  <si>
    <t>Plastic</t>
  </si>
  <si>
    <t>Plywood (1000 kg/m³)</t>
  </si>
  <si>
    <t>Plywood (300 kg/m³)</t>
  </si>
  <si>
    <t>Plywood (700 kg/m³)</t>
  </si>
  <si>
    <t>Polyacetate</t>
  </si>
  <si>
    <t>Polyamide 6.6 with 25 % glass fibre</t>
  </si>
  <si>
    <t>Polycarbonates</t>
  </si>
  <si>
    <t>Polyester resin</t>
  </si>
  <si>
    <t>Polyurethane (PU)</t>
  </si>
  <si>
    <t>Polyurethane (PU) foam</t>
  </si>
  <si>
    <t>Polyvinylchloride (PVC)</t>
  </si>
  <si>
    <t>Polyvinylchloride (PVC) flexible, with 40 % softener</t>
  </si>
  <si>
    <t>PU (Polyurethane)</t>
  </si>
  <si>
    <t>PVC (polyvinyl chloride)</t>
  </si>
  <si>
    <t>Quartz glass</t>
  </si>
  <si>
    <t>Reinforced concrete (1%)</t>
  </si>
  <si>
    <t>Reinforced concrete (2%)</t>
  </si>
  <si>
    <t>Rock wool</t>
  </si>
  <si>
    <t>Roof tile (clay)</t>
  </si>
  <si>
    <t>Roof tile (concrete)</t>
  </si>
  <si>
    <t>Rubber</t>
  </si>
  <si>
    <t>Sand/Gravel</t>
  </si>
  <si>
    <t>Sandstone (silica)</t>
  </si>
  <si>
    <t>Silica gel (dessicant)</t>
  </si>
  <si>
    <t>Silicone foam</t>
  </si>
  <si>
    <t>Silicone, filled</t>
  </si>
  <si>
    <t>Silicone, pure</t>
  </si>
  <si>
    <t>Snow freshly fallen &lt;30mm</t>
  </si>
  <si>
    <t>Snow, compacted (&lt;200mm)</t>
  </si>
  <si>
    <t>Soda lime glass (float glass)</t>
  </si>
  <si>
    <t>Stainless steel</t>
  </si>
  <si>
    <t>Steel</t>
  </si>
  <si>
    <t>Tiles, clay</t>
  </si>
  <si>
    <t>Tiles, concrete</t>
  </si>
  <si>
    <t>Tiles, cork</t>
  </si>
  <si>
    <t>Timber (500 kg/m³)</t>
  </si>
  <si>
    <t>Timber (700 kg/m³)</t>
  </si>
  <si>
    <t>Underlay, cellular</t>
  </si>
  <si>
    <t>Underlay, felt</t>
  </si>
  <si>
    <t>Underlay, wool</t>
  </si>
  <si>
    <t>Water at 10°C</t>
  </si>
  <si>
    <t>Wood 500 kg/m³</t>
  </si>
  <si>
    <t>Wood 700 kg/m³</t>
  </si>
  <si>
    <t>Wood fibre insulation board</t>
  </si>
  <si>
    <t>Wood wool layer 10mm (WW)</t>
  </si>
  <si>
    <t>Wood wool layer 7mm (WW)</t>
  </si>
  <si>
    <t>XPS 029</t>
  </si>
  <si>
    <t>XPS 031</t>
  </si>
  <si>
    <t>XPS 033</t>
  </si>
  <si>
    <t>XPS 035</t>
  </si>
  <si>
    <t>XPS 037</t>
  </si>
  <si>
    <t>XPS 039</t>
  </si>
  <si>
    <t>Zinc</t>
  </si>
  <si>
    <t>°C</t>
  </si>
  <si>
    <t>mean temperature side 1 (ext.):</t>
  </si>
  <si>
    <t>temp. amplitude side 1 (ext.):</t>
  </si>
  <si>
    <t>time of max. temp side 1 (ext.):</t>
  </si>
  <si>
    <t>mean temperature side 2 (int.):</t>
  </si>
  <si>
    <t>temp. amplitude side 2 (int.):</t>
  </si>
  <si>
    <t>time of max. temp side 2 (int.):</t>
  </si>
  <si>
    <t>Max:</t>
  </si>
  <si>
    <t>Min:</t>
  </si>
  <si>
    <t>W/m²</t>
  </si>
  <si>
    <t>Range:</t>
  </si>
  <si>
    <t>Temperatures and heat-flux densities on Side 1  (see below for Side 2)</t>
  </si>
  <si>
    <t>time</t>
  </si>
  <si>
    <t>T1 surface [°C]</t>
  </si>
  <si>
    <t>HF1 dyn. of T1 [W/m²]</t>
  </si>
  <si>
    <t>HF1 dyn. of T2 [W/m²]</t>
  </si>
  <si>
    <t>HF1 static [W/m²]</t>
  </si>
  <si>
    <t>HF1 total [W/m²]</t>
  </si>
  <si>
    <r>
      <t>T</t>
    </r>
    <r>
      <rPr>
        <b/>
        <vertAlign val="subscript"/>
        <sz val="11"/>
        <color theme="0"/>
        <rFont val="Calibri"/>
        <family val="2"/>
        <scheme val="minor"/>
      </rPr>
      <t>1(ext)</t>
    </r>
    <r>
      <rPr>
        <b/>
        <sz val="11"/>
        <color theme="0"/>
        <rFont val="Calibri"/>
        <family val="2"/>
        <scheme val="minor"/>
      </rPr>
      <t xml:space="preserve"> [°C]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</si>
  <si>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2(int)</t>
    </r>
    <r>
      <rPr>
        <b/>
        <sz val="11"/>
        <color theme="0"/>
        <rFont val="Calibri"/>
        <family val="2"/>
        <scheme val="minor"/>
      </rPr>
      <t xml:space="preserve"> [°C]</t>
    </r>
  </si>
  <si>
    <t xml:space="preserve">Temperatures and heat-flux densities on Side 2  </t>
  </si>
  <si>
    <t>HF2 dyn. of T2 [W/m²]</t>
  </si>
  <si>
    <t>HF2 dyn. of T1 [W/m²]</t>
  </si>
  <si>
    <t>HF2 static [W/m²]</t>
  </si>
  <si>
    <t>HF2 total [W/m²]</t>
  </si>
  <si>
    <t>T2 surface [°C]</t>
  </si>
  <si>
    <t>Filled curve and right legend shows heat-flux density [W/m²]. Positive value on right side (2) reflects heat-flux "coming out" of the wall, positive value on left side (1) reflects heat flux "going into" the wall.</t>
  </si>
  <si>
    <t>Dashed curves reflect preset ambient temperatures.</t>
  </si>
  <si>
    <t>Select display time of chart:</t>
  </si>
  <si>
    <t>Solid curves reflect wall temperatures on each surface.</t>
  </si>
  <si>
    <t>Building component surface temp. - side 1</t>
  </si>
  <si>
    <t>Building component heat-flux - side 1</t>
  </si>
  <si>
    <t>Building component heat-flux - side 2</t>
  </si>
  <si>
    <t>Building component surface temp. - side 2</t>
  </si>
  <si>
    <t>please make use of our HTflux Software.</t>
  </si>
  <si>
    <t>Click here for some theory and a brief user guide 
(or use link on bottom of this page)</t>
  </si>
  <si>
    <t>For more detailed analysis, simulations, material properties database, etc.</t>
  </si>
  <si>
    <t>https://www.researchgate.net/publication/324654258_A_brief_guide_and_free_tool_for_the_calculation_of_the_thermal_mass_of_building_components_according_to_ISO_13786</t>
  </si>
  <si>
    <t>If you experience issues with #NUM! erros, they are probably linked to the decimal separator.
Consider changing all numeric input values or the decimal separator in the Excel settings.</t>
  </si>
  <si>
    <t xml:space="preserve">        1 cm thickness</t>
  </si>
  <si>
    <t xml:space="preserve">        2 cm thickness</t>
  </si>
  <si>
    <t xml:space="preserve">        4 cm thickness</t>
  </si>
  <si>
    <t xml:space="preserve">        6 cm thickness</t>
  </si>
  <si>
    <t xml:space="preserve">        8 cm thickness</t>
  </si>
  <si>
    <t xml:space="preserve">      10 cm thickness</t>
  </si>
  <si>
    <t xml:space="preserve">      15 cm thickness</t>
  </si>
  <si>
    <t xml:space="preserve">      20 cm thickness</t>
  </si>
  <si>
    <t xml:space="preserve">      25 cm thickness</t>
  </si>
  <si>
    <t xml:space="preserve">      30 cm thickness</t>
  </si>
  <si>
    <t>Air layer values calculated according to ISO 6946 with assumptions:</t>
  </si>
  <si>
    <t xml:space="preserve"> emissivity = 0.9 on either side, temperature drop in cavity &lt; 5 K</t>
  </si>
  <si>
    <t>unventilated, air in the rough range of T:10 °C, RH:50%</t>
  </si>
  <si>
    <t>for all other cases, please use the "air layer ISO 6946 calculation tool"</t>
  </si>
  <si>
    <t xml:space="preserve"> integrated in the HTflux software.</t>
  </si>
  <si>
    <t>© 2024 Dr. Daniel Rüdisser</t>
  </si>
  <si>
    <t>VERTICAL air-layer (e.g. wall)</t>
  </si>
  <si>
    <t>Horizontal air-layer UPWARD heat-flux</t>
  </si>
  <si>
    <t>Horizontal air-layer DOWNWARD heat-flux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</si>
</sst>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h:mm;@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1"/>
      <color theme="5"/>
      <name val="Calibri"/>
      <family val="2"/>
      <scheme val="minor"/>
    </font>
    <font>
      <sz val="13"/>
      <color theme="4"/>
      <name val="Calibri"/>
      <family val="2"/>
      <scheme val="minor"/>
    </font>
    <font>
      <sz val="13"/>
      <color theme="5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24"/>
      <color theme="0"/>
      <name val="Segoe UI"/>
      <family val="2"/>
    </font>
    <font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Symbol"/>
      <family val="1"/>
      <charset val="2"/>
    </font>
    <font>
      <i/>
      <sz val="11"/>
      <color theme="1" tint="0.499984740745262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 tint="-0.249977111117893"/>
      <name val="Segoe UI Semibold"/>
      <family val="2"/>
    </font>
    <font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EFBE6"/>
        <bgColor indexed="64"/>
      </patternFill>
    </fill>
    <fill>
      <patternFill patternType="solid">
        <fgColor rgb="FF1F497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3">
    <xf numFmtId="0" fontId="0" fillId="0" borderId="0" xfId="0"/>
    <xf numFmtId="0" fontId="0" fillId="3" borderId="0" xfId="0" applyFill="1" applyProtection="1">
      <protection hidden="1"/>
    </xf>
    <xf numFmtId="0" fontId="0" fillId="3" borderId="1" xfId="0" applyFill="1" applyBorder="1" applyProtection="1">
      <protection hidden="1"/>
    </xf>
    <xf numFmtId="164" fontId="0" fillId="3" borderId="0" xfId="0" applyNumberFormat="1" applyFill="1" applyProtection="1">
      <protection hidden="1"/>
    </xf>
    <xf numFmtId="0" fontId="1" fillId="3" borderId="3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2" fontId="0" fillId="3" borderId="1" xfId="0" applyNumberForma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7" xfId="0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3" borderId="9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2" xfId="0" applyFill="1" applyBorder="1" applyProtection="1">
      <protection hidden="1"/>
    </xf>
    <xf numFmtId="164" fontId="0" fillId="3" borderId="2" xfId="0" applyNumberForma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right"/>
      <protection hidden="1"/>
    </xf>
    <xf numFmtId="0" fontId="9" fillId="3" borderId="1" xfId="0" applyFont="1" applyFill="1" applyBorder="1" applyProtection="1">
      <protection hidden="1"/>
    </xf>
    <xf numFmtId="0" fontId="5" fillId="3" borderId="0" xfId="0" applyFont="1" applyFill="1" applyProtection="1">
      <protection hidden="1"/>
    </xf>
    <xf numFmtId="0" fontId="9" fillId="3" borderId="1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12" fillId="3" borderId="1" xfId="0" applyFont="1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11" fillId="3" borderId="1" xfId="0" applyFont="1" applyFill="1" applyBorder="1" applyAlignment="1" applyProtection="1">
      <alignment horizontal="right"/>
      <protection hidden="1"/>
    </xf>
    <xf numFmtId="165" fontId="11" fillId="3" borderId="1" xfId="0" applyNumberFormat="1" applyFont="1" applyFill="1" applyBorder="1" applyAlignment="1" applyProtection="1">
      <alignment horizontal="right"/>
      <protection hidden="1"/>
    </xf>
    <xf numFmtId="0" fontId="11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10" fillId="3" borderId="1" xfId="0" applyFont="1" applyFill="1" applyBorder="1" applyProtection="1">
      <protection hidden="1"/>
    </xf>
    <xf numFmtId="165" fontId="9" fillId="3" borderId="1" xfId="0" applyNumberFormat="1" applyFont="1" applyFill="1" applyBorder="1" applyProtection="1">
      <protection hidden="1"/>
    </xf>
    <xf numFmtId="0" fontId="24" fillId="4" borderId="0" xfId="0" applyFont="1" applyFill="1" applyAlignment="1">
      <alignment horizontal="left" indent="1"/>
    </xf>
    <xf numFmtId="0" fontId="25" fillId="4" borderId="0" xfId="0" applyFont="1" applyFill="1"/>
    <xf numFmtId="0" fontId="0" fillId="3" borderId="0" xfId="0" applyFill="1"/>
    <xf numFmtId="0" fontId="15" fillId="3" borderId="0" xfId="0" applyFont="1" applyFill="1"/>
    <xf numFmtId="0" fontId="13" fillId="3" borderId="0" xfId="1" applyFill="1" applyProtection="1"/>
    <xf numFmtId="0" fontId="0" fillId="3" borderId="3" xfId="0" applyFill="1" applyBorder="1"/>
    <xf numFmtId="0" fontId="0" fillId="3" borderId="4" xfId="0" applyFill="1" applyBorder="1"/>
    <xf numFmtId="165" fontId="0" fillId="3" borderId="4" xfId="0" applyNumberFormat="1" applyFill="1" applyBorder="1"/>
    <xf numFmtId="0" fontId="0" fillId="3" borderId="5" xfId="0" applyFill="1" applyBorder="1"/>
    <xf numFmtId="0" fontId="0" fillId="3" borderId="8" xfId="0" applyFill="1" applyBorder="1"/>
    <xf numFmtId="0" fontId="16" fillId="4" borderId="0" xfId="0" applyFont="1" applyFill="1"/>
    <xf numFmtId="0" fontId="17" fillId="4" borderId="11" xfId="0" applyFont="1" applyFill="1" applyBorder="1" applyAlignment="1">
      <alignment horizontal="center" wrapText="1"/>
    </xf>
    <xf numFmtId="0" fontId="16" fillId="4" borderId="11" xfId="0" applyFont="1" applyFill="1" applyBorder="1" applyAlignment="1">
      <alignment horizontal="center" wrapText="1"/>
    </xf>
    <xf numFmtId="0" fontId="0" fillId="3" borderId="9" xfId="0" applyFill="1" applyBorder="1"/>
    <xf numFmtId="0" fontId="18" fillId="3" borderId="2" xfId="0" applyFont="1" applyFill="1" applyBorder="1"/>
    <xf numFmtId="0" fontId="0" fillId="3" borderId="2" xfId="0" applyFill="1" applyBorder="1" applyAlignment="1">
      <alignment horizontal="center"/>
    </xf>
    <xf numFmtId="165" fontId="29" fillId="3" borderId="0" xfId="0" applyNumberFormat="1" applyFont="1" applyFill="1" applyAlignment="1">
      <alignment horizontal="right"/>
    </xf>
    <xf numFmtId="0" fontId="29" fillId="3" borderId="0" xfId="0" applyFont="1" applyFill="1" applyAlignment="1">
      <alignment horizontal="left"/>
    </xf>
    <xf numFmtId="0" fontId="19" fillId="3" borderId="0" xfId="0" applyFont="1" applyFill="1"/>
    <xf numFmtId="165" fontId="0" fillId="3" borderId="2" xfId="0" applyNumberFormat="1" applyFill="1" applyBorder="1" applyAlignment="1">
      <alignment horizontal="center"/>
    </xf>
    <xf numFmtId="2" fontId="29" fillId="3" borderId="11" xfId="0" applyNumberFormat="1" applyFont="1" applyFill="1" applyBorder="1" applyAlignment="1">
      <alignment horizontal="right"/>
    </xf>
    <xf numFmtId="0" fontId="29" fillId="3" borderId="11" xfId="0" applyFont="1" applyFill="1" applyBorder="1" applyAlignment="1">
      <alignment horizontal="left"/>
    </xf>
    <xf numFmtId="0" fontId="19" fillId="3" borderId="11" xfId="0" applyFont="1" applyFill="1" applyBorder="1"/>
    <xf numFmtId="165" fontId="20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20" fillId="3" borderId="0" xfId="0" applyFont="1" applyFill="1"/>
    <xf numFmtId="2" fontId="20" fillId="3" borderId="11" xfId="0" applyNumberFormat="1" applyFont="1" applyFill="1" applyBorder="1" applyAlignment="1">
      <alignment horizontal="right"/>
    </xf>
    <xf numFmtId="0" fontId="20" fillId="3" borderId="11" xfId="0" applyFont="1" applyFill="1" applyBorder="1" applyAlignment="1">
      <alignment horizontal="left"/>
    </xf>
    <xf numFmtId="0" fontId="20" fillId="3" borderId="11" xfId="0" applyFont="1" applyFill="1" applyBorder="1"/>
    <xf numFmtId="165" fontId="34" fillId="3" borderId="0" xfId="0" applyNumberFormat="1" applyFont="1" applyFill="1" applyAlignment="1">
      <alignment horizontal="right"/>
    </xf>
    <xf numFmtId="0" fontId="34" fillId="3" borderId="0" xfId="0" applyFont="1" applyFill="1" applyAlignment="1">
      <alignment horizontal="left"/>
    </xf>
    <xf numFmtId="0" fontId="21" fillId="3" borderId="0" xfId="0" applyFont="1" applyFill="1"/>
    <xf numFmtId="2" fontId="34" fillId="3" borderId="11" xfId="0" applyNumberFormat="1" applyFont="1" applyFill="1" applyBorder="1" applyAlignment="1">
      <alignment horizontal="right"/>
    </xf>
    <xf numFmtId="0" fontId="34" fillId="3" borderId="11" xfId="0" applyFont="1" applyFill="1" applyBorder="1" applyAlignment="1">
      <alignment horizontal="left"/>
    </xf>
    <xf numFmtId="0" fontId="21" fillId="3" borderId="11" xfId="0" applyFont="1" applyFill="1" applyBorder="1"/>
    <xf numFmtId="0" fontId="8" fillId="3" borderId="0" xfId="0" applyFont="1" applyFill="1"/>
    <xf numFmtId="0" fontId="31" fillId="3" borderId="2" xfId="0" applyFont="1" applyFill="1" applyBorder="1"/>
    <xf numFmtId="0" fontId="31" fillId="3" borderId="2" xfId="0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" fillId="3" borderId="0" xfId="0" applyFont="1" applyFill="1"/>
    <xf numFmtId="0" fontId="33" fillId="3" borderId="0" xfId="0" applyFont="1" applyFill="1" applyAlignment="1">
      <alignment horizontal="right"/>
    </xf>
    <xf numFmtId="164" fontId="33" fillId="3" borderId="0" xfId="0" applyNumberFormat="1" applyFont="1" applyFill="1" applyAlignment="1">
      <alignment horizontal="center"/>
    </xf>
    <xf numFmtId="0" fontId="33" fillId="3" borderId="0" xfId="0" applyFont="1" applyFill="1"/>
    <xf numFmtId="0" fontId="4" fillId="3" borderId="10" xfId="0" applyFont="1" applyFill="1" applyBorder="1"/>
    <xf numFmtId="0" fontId="4" fillId="3" borderId="11" xfId="0" applyFont="1" applyFill="1" applyBorder="1"/>
    <xf numFmtId="0" fontId="33" fillId="3" borderId="11" xfId="0" applyFont="1" applyFill="1" applyBorder="1" applyAlignment="1">
      <alignment horizontal="right"/>
    </xf>
    <xf numFmtId="165" fontId="33" fillId="3" borderId="11" xfId="0" applyNumberFormat="1" applyFont="1" applyFill="1" applyBorder="1" applyAlignment="1">
      <alignment horizontal="center"/>
    </xf>
    <xf numFmtId="0" fontId="33" fillId="3" borderId="11" xfId="0" applyFont="1" applyFill="1" applyBorder="1"/>
    <xf numFmtId="0" fontId="4" fillId="3" borderId="12" xfId="0" applyFont="1" applyFill="1" applyBorder="1"/>
    <xf numFmtId="0" fontId="4" fillId="3" borderId="0" xfId="0" applyFont="1" applyFill="1"/>
    <xf numFmtId="0" fontId="0" fillId="3" borderId="0" xfId="0" applyFill="1" applyAlignment="1">
      <alignment wrapText="1"/>
    </xf>
    <xf numFmtId="0" fontId="14" fillId="3" borderId="0" xfId="0" applyFont="1" applyFill="1"/>
    <xf numFmtId="0" fontId="26" fillId="3" borderId="0" xfId="0" applyFont="1" applyFill="1"/>
    <xf numFmtId="2" fontId="30" fillId="3" borderId="0" xfId="0" applyNumberFormat="1" applyFont="1" applyFill="1"/>
    <xf numFmtId="0" fontId="30" fillId="3" borderId="0" xfId="0" applyFont="1" applyFill="1"/>
    <xf numFmtId="2" fontId="10" fillId="3" borderId="0" xfId="0" applyNumberFormat="1" applyFont="1" applyFill="1"/>
    <xf numFmtId="0" fontId="10" fillId="3" borderId="0" xfId="0" applyFont="1" applyFill="1"/>
    <xf numFmtId="0" fontId="13" fillId="3" borderId="0" xfId="1" applyFill="1" applyAlignment="1" applyProtection="1"/>
    <xf numFmtId="0" fontId="28" fillId="3" borderId="0" xfId="0" applyFont="1" applyFill="1"/>
    <xf numFmtId="0" fontId="7" fillId="3" borderId="0" xfId="0" applyFont="1" applyFill="1"/>
    <xf numFmtId="0" fontId="27" fillId="3" borderId="0" xfId="0" applyFont="1" applyFill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6" fontId="0" fillId="2" borderId="2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" borderId="0" xfId="0" applyFont="1" applyFill="1"/>
    <xf numFmtId="0" fontId="0" fillId="3" borderId="0" xfId="0" applyFill="1" applyAlignment="1">
      <alignment horizontal="center"/>
    </xf>
    <xf numFmtId="0" fontId="0" fillId="3" borderId="16" xfId="0" applyFill="1" applyBorder="1"/>
    <xf numFmtId="165" fontId="0" fillId="3" borderId="1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/>
    <xf numFmtId="165" fontId="0" fillId="3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/>
    <xf numFmtId="165" fontId="0" fillId="3" borderId="18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6" fontId="38" fillId="2" borderId="0" xfId="0" applyNumberFormat="1" applyFont="1" applyFill="1" applyAlignment="1" applyProtection="1">
      <alignment horizontal="center"/>
      <protection locked="0"/>
    </xf>
    <xf numFmtId="167" fontId="38" fillId="2" borderId="0" xfId="0" applyNumberFormat="1" applyFont="1" applyFill="1" applyAlignment="1" applyProtection="1">
      <alignment horizontal="center"/>
      <protection locked="0"/>
    </xf>
    <xf numFmtId="167" fontId="48" fillId="2" borderId="0" xfId="0" applyNumberFormat="1" applyFont="1" applyFill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4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42" fillId="3" borderId="0" xfId="0" applyFont="1" applyFill="1"/>
    <xf numFmtId="0" fontId="43" fillId="3" borderId="0" xfId="0" applyFont="1" applyFill="1"/>
    <xf numFmtId="0" fontId="15" fillId="3" borderId="8" xfId="0" applyFont="1" applyFill="1" applyBorder="1"/>
    <xf numFmtId="167" fontId="45" fillId="5" borderId="13" xfId="0" applyNumberFormat="1" applyFont="1" applyFill="1" applyBorder="1" applyAlignment="1">
      <alignment horizontal="center"/>
    </xf>
    <xf numFmtId="2" fontId="45" fillId="5" borderId="14" xfId="0" applyNumberFormat="1" applyFont="1" applyFill="1" applyBorder="1" applyAlignment="1">
      <alignment horizontal="center"/>
    </xf>
    <xf numFmtId="165" fontId="46" fillId="5" borderId="14" xfId="0" applyNumberFormat="1" applyFont="1" applyFill="1" applyBorder="1" applyAlignment="1">
      <alignment horizontal="center"/>
    </xf>
    <xf numFmtId="165" fontId="45" fillId="5" borderId="14" xfId="0" applyNumberFormat="1" applyFont="1" applyFill="1" applyBorder="1" applyAlignment="1">
      <alignment horizontal="center"/>
    </xf>
    <xf numFmtId="2" fontId="45" fillId="5" borderId="15" xfId="0" applyNumberFormat="1" applyFont="1" applyFill="1" applyBorder="1" applyAlignment="1">
      <alignment horizontal="center"/>
    </xf>
    <xf numFmtId="22" fontId="0" fillId="3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49" fillId="3" borderId="0" xfId="0" applyFont="1" applyFill="1"/>
    <xf numFmtId="167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3" borderId="0" xfId="0" applyNumberFormat="1" applyFill="1"/>
    <xf numFmtId="0" fontId="39" fillId="3" borderId="0" xfId="0" applyFont="1" applyFill="1"/>
    <xf numFmtId="22" fontId="0" fillId="0" borderId="0" xfId="0" applyNumberFormat="1"/>
    <xf numFmtId="0" fontId="13" fillId="3" borderId="0" xfId="1" applyFill="1"/>
    <xf numFmtId="0" fontId="22" fillId="3" borderId="0" xfId="0" applyFont="1" applyFill="1" applyAlignment="1">
      <alignment wrapText="1"/>
    </xf>
    <xf numFmtId="0" fontId="13" fillId="3" borderId="0" xfId="1" applyFill="1" applyAlignment="1" applyProtection="1">
      <alignment horizontal="right"/>
    </xf>
    <xf numFmtId="0" fontId="26" fillId="2" borderId="0" xfId="0" applyFont="1" applyFill="1" applyAlignment="1">
      <alignment horizontal="center"/>
    </xf>
    <xf numFmtId="165" fontId="34" fillId="3" borderId="4" xfId="0" applyNumberFormat="1" applyFont="1" applyFill="1" applyBorder="1" applyAlignment="1">
      <alignment horizontal="center" vertical="center"/>
    </xf>
    <xf numFmtId="165" fontId="34" fillId="3" borderId="11" xfId="0" applyNumberFormat="1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right" vertical="center"/>
    </xf>
    <xf numFmtId="0" fontId="34" fillId="3" borderId="11" xfId="0" applyFont="1" applyFill="1" applyBorder="1" applyAlignment="1">
      <alignment horizontal="right" vertical="center"/>
    </xf>
    <xf numFmtId="0" fontId="35" fillId="3" borderId="0" xfId="0" applyFont="1" applyFill="1" applyAlignment="1">
      <alignment horizontal="left"/>
    </xf>
    <xf numFmtId="0" fontId="30" fillId="3" borderId="0" xfId="0" applyFont="1" applyFill="1" applyAlignment="1">
      <alignment horizontal="right"/>
    </xf>
    <xf numFmtId="0" fontId="34" fillId="3" borderId="11" xfId="0" applyFont="1" applyFill="1" applyBorder="1" applyAlignment="1">
      <alignment horizontal="right"/>
    </xf>
    <xf numFmtId="0" fontId="34" fillId="3" borderId="4" xfId="0" applyFont="1" applyFill="1" applyBorder="1" applyAlignment="1">
      <alignment horizontal="right"/>
    </xf>
    <xf numFmtId="0" fontId="20" fillId="3" borderId="4" xfId="0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horizontal="right" vertical="center"/>
    </xf>
    <xf numFmtId="165" fontId="20" fillId="3" borderId="4" xfId="0" applyNumberFormat="1" applyFont="1" applyFill="1" applyBorder="1" applyAlignment="1">
      <alignment horizontal="right" vertical="center"/>
    </xf>
    <xf numFmtId="165" fontId="20" fillId="3" borderId="11" xfId="0" applyNumberFormat="1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/>
    </xf>
    <xf numFmtId="0" fontId="29" fillId="3" borderId="11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right"/>
    </xf>
    <xf numFmtId="0" fontId="29" fillId="3" borderId="11" xfId="0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0" fillId="3" borderId="11" xfId="0" applyFont="1" applyFill="1" applyBorder="1" applyAlignment="1">
      <alignment horizontal="right"/>
    </xf>
    <xf numFmtId="0" fontId="10" fillId="3" borderId="1" xfId="0" applyFont="1" applyFill="1" applyBorder="1" applyAlignment="1" applyProtection="1">
      <alignment horizontal="center"/>
      <protection hidden="1"/>
    </xf>
    <xf numFmtId="0" fontId="29" fillId="3" borderId="4" xfId="0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horizontal="right" vertical="center"/>
    </xf>
    <xf numFmtId="0" fontId="0" fillId="3" borderId="1" xfId="0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13" fillId="3" borderId="0" xfId="1" applyFill="1" applyAlignment="1" applyProtection="1">
      <alignment horizontal="center" wrapText="1"/>
    </xf>
    <xf numFmtId="0" fontId="13" fillId="3" borderId="0" xfId="1" applyFill="1" applyAlignment="1" applyProtection="1">
      <alignment horizontal="center"/>
    </xf>
    <xf numFmtId="0" fontId="27" fillId="3" borderId="0" xfId="0" applyFont="1" applyFill="1" applyAlignment="1">
      <alignment horizontal="center" wrapText="1"/>
    </xf>
    <xf numFmtId="165" fontId="29" fillId="3" borderId="4" xfId="0" applyNumberFormat="1" applyFont="1" applyFill="1" applyBorder="1" applyAlignment="1">
      <alignment horizontal="right" vertical="center"/>
    </xf>
    <xf numFmtId="165" fontId="29" fillId="3" borderId="11" xfId="0" applyNumberFormat="1" applyFont="1" applyFill="1" applyBorder="1" applyAlignment="1">
      <alignment horizontal="right" vertical="center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47" fillId="3" borderId="0" xfId="0" applyFont="1" applyFill="1" applyAlignment="1">
      <alignment horizontal="center"/>
    </xf>
    <xf numFmtId="0" fontId="47" fillId="3" borderId="9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right"/>
    </xf>
    <xf numFmtId="0" fontId="37" fillId="3" borderId="0" xfId="0" applyFont="1" applyFill="1" applyAlignment="1">
      <alignment horizontal="right"/>
    </xf>
    <xf numFmtId="0" fontId="40" fillId="6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CCCDDA"/>
      <color rgb="FF1F497D"/>
      <color rgb="FFC4D4E2"/>
      <color rgb="FFB7918B"/>
      <color rgb="FFBF504D"/>
      <color rgb="FFFCF3B2"/>
      <color rgb="FFFEFBE6"/>
      <color rgb="FFD6C5B2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3315375632892E-2"/>
          <c:y val="5.7083390891927981E-2"/>
          <c:w val="0.79363346864897222"/>
          <c:h val="0.8526949701462756"/>
        </c:manualLayout>
      </c:layout>
      <c:areaChart>
        <c:grouping val="standard"/>
        <c:varyColors val="0"/>
        <c:ser>
          <c:idx val="1"/>
          <c:order val="2"/>
          <c:tx>
            <c:v>Wall surface heat-flux</c:v>
          </c:tx>
          <c:spPr>
            <a:solidFill>
              <a:srgbClr val="CCCDDA"/>
            </a:solidFill>
            <a:ln>
              <a:solidFill>
                <a:schemeClr val="bg2">
                  <a:lumMod val="50000"/>
                </a:schemeClr>
              </a:solidFill>
            </a:ln>
          </c:spPr>
          <c:val>
            <c:numRef>
              <c:f>'Interactive Chart'!$AG$7:$AG$567</c:f>
              <c:numCache>
                <c:formatCode>0.000</c:formatCode>
                <c:ptCount val="561"/>
                <c:pt idx="0">
                  <c:v>-6.7582950287383925</c:v>
                </c:pt>
                <c:pt idx="1">
                  <c:v>-6.7582462068230384</c:v>
                </c:pt>
                <c:pt idx="2">
                  <c:v>-6.7582803915636962</c:v>
                </c:pt>
                <c:pt idx="3">
                  <c:v>-6.7583975595318497</c:v>
                </c:pt>
                <c:pt idx="4">
                  <c:v>-6.7585976304264284</c:v>
                </c:pt>
                <c:pt idx="5">
                  <c:v>-6.7588804671288338</c:v>
                </c:pt>
                <c:pt idx="6">
                  <c:v>-6.7592458757969167</c:v>
                </c:pt>
                <c:pt idx="7">
                  <c:v>-6.7596936059978328</c:v>
                </c:pt>
                <c:pt idx="8">
                  <c:v>-6.7602233508796612</c:v>
                </c:pt>
                <c:pt idx="9">
                  <c:v>-6.7608347473817272</c:v>
                </c:pt>
                <c:pt idx="10">
                  <c:v>-6.7615273764834054</c:v>
                </c:pt>
                <c:pt idx="11">
                  <c:v>-6.7623007634913046</c:v>
                </c:pt>
                <c:pt idx="12">
                  <c:v>-6.7631543783646064</c:v>
                </c:pt>
                <c:pt idx="13">
                  <c:v>-6.7640876360783135</c:v>
                </c:pt>
                <c:pt idx="14">
                  <c:v>-6.7650998970242009</c:v>
                </c:pt>
                <c:pt idx="15">
                  <c:v>-6.7661904674491895</c:v>
                </c:pt>
                <c:pt idx="16">
                  <c:v>-6.767358599930775</c:v>
                </c:pt>
                <c:pt idx="17">
                  <c:v>-6.7686034938893149</c:v>
                </c:pt>
                <c:pt idx="18">
                  <c:v>-6.7699242961366686</c:v>
                </c:pt>
                <c:pt idx="19">
                  <c:v>-6.7713201014609439</c:v>
                </c:pt>
                <c:pt idx="20">
                  <c:v>-6.7727899532469076</c:v>
                </c:pt>
                <c:pt idx="21">
                  <c:v>-6.7743328441315596</c:v>
                </c:pt>
                <c:pt idx="22">
                  <c:v>-6.7759477166945494</c:v>
                </c:pt>
                <c:pt idx="23">
                  <c:v>-6.7776334641829017</c:v>
                </c:pt>
                <c:pt idx="24">
                  <c:v>-6.7793889312694855</c:v>
                </c:pt>
                <c:pt idx="25">
                  <c:v>-6.7812129148448381</c:v>
                </c:pt>
                <c:pt idx="26">
                  <c:v>-6.7831041648417454</c:v>
                </c:pt>
                <c:pt idx="27">
                  <c:v>-6.785061385091911</c:v>
                </c:pt>
                <c:pt idx="28">
                  <c:v>-6.7870832342143581</c:v>
                </c:pt>
                <c:pt idx="29">
                  <c:v>-6.7891683265346838</c:v>
                </c:pt>
                <c:pt idx="30">
                  <c:v>-6.791315233034755</c:v>
                </c:pt>
                <c:pt idx="31">
                  <c:v>-6.7935224823321159</c:v>
                </c:pt>
                <c:pt idx="32">
                  <c:v>-6.7957885616883429</c:v>
                </c:pt>
                <c:pt idx="33">
                  <c:v>-6.7981119180458283</c:v>
                </c:pt>
                <c:pt idx="34">
                  <c:v>-6.8004909590921994</c:v>
                </c:pt>
                <c:pt idx="35">
                  <c:v>-6.8029240543515375</c:v>
                </c:pt>
                <c:pt idx="36">
                  <c:v>-6.8054095363019087</c:v>
                </c:pt>
                <c:pt idx="37">
                  <c:v>-6.8079457015181282</c:v>
                </c:pt>
                <c:pt idx="38">
                  <c:v>-6.8105308118392269</c:v>
                </c:pt>
                <c:pt idx="39">
                  <c:v>-6.8131630955597444</c:v>
                </c:pt>
                <c:pt idx="40">
                  <c:v>-6.8158407486438932</c:v>
                </c:pt>
                <c:pt idx="41">
                  <c:v>-6.8185619359619878</c:v>
                </c:pt>
                <c:pt idx="42">
                  <c:v>-6.8213247925481912</c:v>
                </c:pt>
                <c:pt idx="43">
                  <c:v>-6.8241274248785952</c:v>
                </c:pt>
                <c:pt idx="44">
                  <c:v>-6.8269679121689819</c:v>
                </c:pt>
                <c:pt idx="45">
                  <c:v>-6.8298443076912747</c:v>
                </c:pt>
                <c:pt idx="46">
                  <c:v>-6.8327546401076349</c:v>
                </c:pt>
                <c:pt idx="47">
                  <c:v>-6.8356969148216242</c:v>
                </c:pt>
                <c:pt idx="48">
                  <c:v>-6.8386691153451116</c:v>
                </c:pt>
                <c:pt idx="49">
                  <c:v>-6.8416692046803096</c:v>
                </c:pt>
                <c:pt idx="50">
                  <c:v>-6.8446951267158713</c:v>
                </c:pt>
                <c:pt idx="51">
                  <c:v>-6.8477448076359702</c:v>
                </c:pt>
                <c:pt idx="52">
                  <c:v>-6.8508161573416233</c:v>
                </c:pt>
                <c:pt idx="53">
                  <c:v>-6.8539070708831877</c:v>
                </c:pt>
                <c:pt idx="54">
                  <c:v>-6.8570154299029031</c:v>
                </c:pt>
                <c:pt idx="55">
                  <c:v>-6.8601391040867501</c:v>
                </c:pt>
                <c:pt idx="56">
                  <c:v>-6.8632759526245</c:v>
                </c:pt>
                <c:pt idx="57">
                  <c:v>-6.8664238256768275</c:v>
                </c:pt>
                <c:pt idx="58">
                  <c:v>-6.8695805658488096</c:v>
                </c:pt>
                <c:pt idx="59">
                  <c:v>-6.872744009668402</c:v>
                </c:pt>
                <c:pt idx="60">
                  <c:v>-6.8759119890692135</c:v>
                </c:pt>
                <c:pt idx="61">
                  <c:v>-6.8790823328764361</c:v>
                </c:pt>
                <c:pt idx="62">
                  <c:v>-6.8822528682947706</c:v>
                </c:pt>
                <c:pt idx="63">
                  <c:v>-6.8854214223976014</c:v>
                </c:pt>
                <c:pt idx="64">
                  <c:v>-6.8885858236162445</c:v>
                </c:pt>
                <c:pt idx="65">
                  <c:v>-6.8917439032281447</c:v>
                </c:pt>
                <c:pt idx="66">
                  <c:v>-6.894893496843312</c:v>
                </c:pt>
                <c:pt idx="67">
                  <c:v>-6.8980324458875941</c:v>
                </c:pt>
                <c:pt idx="68">
                  <c:v>-6.9011585990820974</c:v>
                </c:pt>
                <c:pt idx="69">
                  <c:v>-6.9042698139176046</c:v>
                </c:pt>
                <c:pt idx="70">
                  <c:v>-6.9073639581228612</c:v>
                </c:pt>
                <c:pt idx="71">
                  <c:v>-6.9104389111259721</c:v>
                </c:pt>
                <c:pt idx="72">
                  <c:v>-6.9134925655077737</c:v>
                </c:pt>
                <c:pt idx="73">
                  <c:v>-6.9165228284460722</c:v>
                </c:pt>
                <c:pt idx="74">
                  <c:v>-6.9195276231500014</c:v>
                </c:pt>
                <c:pt idx="75">
                  <c:v>-6.922504890283391</c:v>
                </c:pt>
                <c:pt idx="76">
                  <c:v>-6.9254525893760386</c:v>
                </c:pt>
                <c:pt idx="77">
                  <c:v>-6.9283687002222534</c:v>
                </c:pt>
                <c:pt idx="78">
                  <c:v>-6.9312512242653108</c:v>
                </c:pt>
                <c:pt idx="79">
                  <c:v>-6.9340981859672066</c:v>
                </c:pt>
                <c:pt idx="80">
                  <c:v>-6.9369076341626217</c:v>
                </c:pt>
                <c:pt idx="81">
                  <c:v>-6.9396776433960863</c:v>
                </c:pt>
                <c:pt idx="82">
                  <c:v>-6.9424063152416249</c:v>
                </c:pt>
                <c:pt idx="83">
                  <c:v>-6.9450917796038798</c:v>
                </c:pt>
                <c:pt idx="84">
                  <c:v>-6.9477321959997047</c:v>
                </c:pt>
                <c:pt idx="85">
                  <c:v>-6.9503257548195849</c:v>
                </c:pt>
                <c:pt idx="86">
                  <c:v>-6.9528706785678782</c:v>
                </c:pt>
                <c:pt idx="87">
                  <c:v>-6.9553652230809462</c:v>
                </c:pt>
                <c:pt idx="88">
                  <c:v>-6.9578076787226069</c:v>
                </c:pt>
                <c:pt idx="89">
                  <c:v>-6.9601963715557575</c:v>
                </c:pt>
                <c:pt idx="90">
                  <c:v>-6.9625296644896357</c:v>
                </c:pt>
                <c:pt idx="91">
                  <c:v>-6.9648059584018371</c:v>
                </c:pt>
                <c:pt idx="92">
                  <c:v>-6.9670236932342071</c:v>
                </c:pt>
                <c:pt idx="93">
                  <c:v>-6.96918134906206</c:v>
                </c:pt>
                <c:pt idx="94">
                  <c:v>-6.9712774471358889</c:v>
                </c:pt>
                <c:pt idx="95">
                  <c:v>-6.9733105508947562</c:v>
                </c:pt>
                <c:pt idx="96">
                  <c:v>-6.9752792669509214</c:v>
                </c:pt>
                <c:pt idx="97">
                  <c:v>-6.9771822460447277</c:v>
                </c:pt>
                <c:pt idx="98">
                  <c:v>-6.9790181839693544</c:v>
                </c:pt>
                <c:pt idx="99">
                  <c:v>-6.9807858224646697</c:v>
                </c:pt>
                <c:pt idx="100">
                  <c:v>-6.982483950079537</c:v>
                </c:pt>
                <c:pt idx="101">
                  <c:v>-6.984111403002105</c:v>
                </c:pt>
                <c:pt idx="102">
                  <c:v>-6.9856670658574478</c:v>
                </c:pt>
                <c:pt idx="103">
                  <c:v>-6.987149872471945</c:v>
                </c:pt>
                <c:pt idx="104">
                  <c:v>-6.9885588066040043</c:v>
                </c:pt>
                <c:pt idx="105">
                  <c:v>-6.9898929026405625</c:v>
                </c:pt>
                <c:pt idx="106">
                  <c:v>-6.9911512462588226</c:v>
                </c:pt>
                <c:pt idx="107">
                  <c:v>-6.9923329750529364</c:v>
                </c:pt>
                <c:pt idx="108">
                  <c:v>-6.9934372791250112</c:v>
                </c:pt>
                <c:pt idx="109">
                  <c:v>-6.9944634016401928</c:v>
                </c:pt>
                <c:pt idx="110">
                  <c:v>-6.9954106393453737</c:v>
                </c:pt>
                <c:pt idx="111">
                  <c:v>-6.9962783430511424</c:v>
                </c:pt>
                <c:pt idx="112">
                  <c:v>-6.9970659180767187</c:v>
                </c:pt>
                <c:pt idx="113">
                  <c:v>-6.9977728246575266</c:v>
                </c:pt>
                <c:pt idx="114">
                  <c:v>-6.9983985783151033</c:v>
                </c:pt>
                <c:pt idx="115">
                  <c:v>-6.9989427501891459</c:v>
                </c:pt>
                <c:pt idx="116">
                  <c:v>-6.9994049673314391</c:v>
                </c:pt>
                <c:pt idx="117">
                  <c:v>-6.9997849129614389</c:v>
                </c:pt>
                <c:pt idx="118">
                  <c:v>-7.0000823266833905</c:v>
                </c:pt>
                <c:pt idx="119">
                  <c:v>-7.0002970046647848</c:v>
                </c:pt>
                <c:pt idx="120">
                  <c:v>-7.0004287997760564</c:v>
                </c:pt>
                <c:pt idx="121">
                  <c:v>-7.0004776216914193</c:v>
                </c:pt>
                <c:pt idx="122">
                  <c:v>-7.0004434369507713</c:v>
                </c:pt>
                <c:pt idx="123">
                  <c:v>-7.0003262689826267</c:v>
                </c:pt>
                <c:pt idx="124">
                  <c:v>-7.0001261980880569</c:v>
                </c:pt>
                <c:pt idx="125">
                  <c:v>-6.9998433613856612</c:v>
                </c:pt>
                <c:pt idx="126">
                  <c:v>-6.9994779527175854</c:v>
                </c:pt>
                <c:pt idx="127">
                  <c:v>-6.9990302225166792</c:v>
                </c:pt>
                <c:pt idx="128">
                  <c:v>-6.9985004776348596</c:v>
                </c:pt>
                <c:pt idx="129">
                  <c:v>-6.9978890811328025</c:v>
                </c:pt>
                <c:pt idx="130">
                  <c:v>-6.9971964520311323</c:v>
                </c:pt>
                <c:pt idx="131">
                  <c:v>-6.9964230650232428</c:v>
                </c:pt>
                <c:pt idx="132">
                  <c:v>-6.9955694501499499</c:v>
                </c:pt>
                <c:pt idx="133">
                  <c:v>-6.9946361924362508</c:v>
                </c:pt>
                <c:pt idx="134">
                  <c:v>-6.9936239314903723</c:v>
                </c:pt>
                <c:pt idx="135">
                  <c:v>-6.9925333610653917</c:v>
                </c:pt>
                <c:pt idx="136">
                  <c:v>-6.991365228583815</c:v>
                </c:pt>
                <c:pt idx="137">
                  <c:v>-6.990120334625284</c:v>
                </c:pt>
                <c:pt idx="138">
                  <c:v>-6.9887995323779384</c:v>
                </c:pt>
                <c:pt idx="139">
                  <c:v>-6.9874037270536711</c:v>
                </c:pt>
                <c:pt idx="140">
                  <c:v>-6.9859338752677154</c:v>
                </c:pt>
                <c:pt idx="141">
                  <c:v>-6.9843909843830714</c:v>
                </c:pt>
                <c:pt idx="142">
                  <c:v>-6.9827761118200886</c:v>
                </c:pt>
                <c:pt idx="143">
                  <c:v>-6.9810903643317443</c:v>
                </c:pt>
                <c:pt idx="144">
                  <c:v>-6.9793348972451765</c:v>
                </c:pt>
                <c:pt idx="145">
                  <c:v>-6.977510913669823</c:v>
                </c:pt>
                <c:pt idx="146">
                  <c:v>-6.9756196636729229</c:v>
                </c:pt>
                <c:pt idx="147">
                  <c:v>-6.9736624434227652</c:v>
                </c:pt>
                <c:pt idx="148">
                  <c:v>-6.9716405943003243</c:v>
                </c:pt>
                <c:pt idx="149">
                  <c:v>-6.9695555019800057</c:v>
                </c:pt>
                <c:pt idx="150">
                  <c:v>-6.9674085954799407</c:v>
                </c:pt>
                <c:pt idx="151">
                  <c:v>-6.9652013461825861</c:v>
                </c:pt>
                <c:pt idx="152">
                  <c:v>-6.9629352668263662</c:v>
                </c:pt>
                <c:pt idx="153">
                  <c:v>-6.9606119104688871</c:v>
                </c:pt>
                <c:pt idx="154">
                  <c:v>-6.9582328694225222</c:v>
                </c:pt>
                <c:pt idx="155">
                  <c:v>-6.9557997741631894</c:v>
                </c:pt>
                <c:pt idx="156">
                  <c:v>-6.9533142922128235</c:v>
                </c:pt>
                <c:pt idx="157">
                  <c:v>-6.9507781269966102</c:v>
                </c:pt>
                <c:pt idx="158">
                  <c:v>-6.9481930166755159</c:v>
                </c:pt>
                <c:pt idx="159">
                  <c:v>-6.9455607329550029</c:v>
                </c:pt>
                <c:pt idx="160">
                  <c:v>-6.9428830798708594</c:v>
                </c:pt>
                <c:pt idx="161">
                  <c:v>-6.9401618925527702</c:v>
                </c:pt>
                <c:pt idx="162">
                  <c:v>-6.9373990359665711</c:v>
                </c:pt>
                <c:pt idx="163">
                  <c:v>-6.9345964036361716</c:v>
                </c:pt>
                <c:pt idx="164">
                  <c:v>-6.9317559163457876</c:v>
                </c:pt>
                <c:pt idx="165">
                  <c:v>-6.9288795208234992</c:v>
                </c:pt>
                <c:pt idx="166">
                  <c:v>-6.9259691884071435</c:v>
                </c:pt>
                <c:pt idx="167">
                  <c:v>-6.9230269136931568</c:v>
                </c:pt>
                <c:pt idx="168">
                  <c:v>-6.920054713169673</c:v>
                </c:pt>
                <c:pt idx="169">
                  <c:v>-6.9170546238344777</c:v>
                </c:pt>
                <c:pt idx="170">
                  <c:v>-6.9140287017989177</c:v>
                </c:pt>
                <c:pt idx="171">
                  <c:v>-6.9109790208788224</c:v>
                </c:pt>
                <c:pt idx="172">
                  <c:v>-6.9079076711731711</c:v>
                </c:pt>
                <c:pt idx="173">
                  <c:v>-6.9048167576316084</c:v>
                </c:pt>
                <c:pt idx="174">
                  <c:v>-6.9017083986119081</c:v>
                </c:pt>
                <c:pt idx="175">
                  <c:v>-6.8985847244280505</c:v>
                </c:pt>
                <c:pt idx="176">
                  <c:v>-6.8954478758903015</c:v>
                </c:pt>
                <c:pt idx="177">
                  <c:v>-6.8923000028379748</c:v>
                </c:pt>
                <c:pt idx="178">
                  <c:v>-6.8891432626659936</c:v>
                </c:pt>
                <c:pt idx="179">
                  <c:v>-6.8859798188464021</c:v>
                </c:pt>
                <c:pt idx="180">
                  <c:v>-6.8828118394455906</c:v>
                </c:pt>
                <c:pt idx="181">
                  <c:v>-6.879641495638368</c:v>
                </c:pt>
                <c:pt idx="182">
                  <c:v>-6.8764709602200336</c:v>
                </c:pt>
                <c:pt idx="183">
                  <c:v>-6.8733024061172028</c:v>
                </c:pt>
                <c:pt idx="184">
                  <c:v>-6.8701380048985587</c:v>
                </c:pt>
                <c:pt idx="185">
                  <c:v>-6.8669799252866577</c:v>
                </c:pt>
                <c:pt idx="186">
                  <c:v>-6.8638303316714895</c:v>
                </c:pt>
                <c:pt idx="187">
                  <c:v>-6.8606913826272056</c:v>
                </c:pt>
                <c:pt idx="188">
                  <c:v>-6.8575652294327005</c:v>
                </c:pt>
                <c:pt idx="189">
                  <c:v>-6.8544540145971924</c:v>
                </c:pt>
                <c:pt idx="190">
                  <c:v>-6.8513598703919341</c:v>
                </c:pt>
                <c:pt idx="191">
                  <c:v>-6.8482849173888205</c:v>
                </c:pt>
                <c:pt idx="192">
                  <c:v>-6.8452312630070162</c:v>
                </c:pt>
                <c:pt idx="193">
                  <c:v>-6.8422010000687159</c:v>
                </c:pt>
                <c:pt idx="194">
                  <c:v>-6.8391962053647832</c:v>
                </c:pt>
                <c:pt idx="195">
                  <c:v>-6.8362189382313909</c:v>
                </c:pt>
                <c:pt idx="196">
                  <c:v>-6.8332712391387398</c:v>
                </c:pt>
                <c:pt idx="197">
                  <c:v>-6.8303551282925214</c:v>
                </c:pt>
                <c:pt idx="198">
                  <c:v>-6.8274726042494596</c:v>
                </c:pt>
                <c:pt idx="199">
                  <c:v>-6.8246256425475611</c:v>
                </c:pt>
                <c:pt idx="200">
                  <c:v>-6.8218161943521416</c:v>
                </c:pt>
                <c:pt idx="201">
                  <c:v>-6.8190461851186726</c:v>
                </c:pt>
                <c:pt idx="202">
                  <c:v>-6.8163175132731286</c:v>
                </c:pt>
                <c:pt idx="203">
                  <c:v>-6.8136320489108693</c:v>
                </c:pt>
                <c:pt idx="204">
                  <c:v>-6.8109916325150497</c:v>
                </c:pt>
                <c:pt idx="205">
                  <c:v>-6.8083980736951535</c:v>
                </c:pt>
                <c:pt idx="206">
                  <c:v>-6.8058531499468558</c:v>
                </c:pt>
                <c:pt idx="207">
                  <c:v>-6.8033586054337816</c:v>
                </c:pt>
                <c:pt idx="208">
                  <c:v>-6.8009161497921147</c:v>
                </c:pt>
                <c:pt idx="209">
                  <c:v>-6.7985274569589587</c:v>
                </c:pt>
                <c:pt idx="210">
                  <c:v>-6.7961941640250743</c:v>
                </c:pt>
                <c:pt idx="211">
                  <c:v>-6.7939178701128666</c:v>
                </c:pt>
                <c:pt idx="212">
                  <c:v>-6.7917001352804904</c:v>
                </c:pt>
                <c:pt idx="213">
                  <c:v>-6.7895424794526305</c:v>
                </c:pt>
                <c:pt idx="214">
                  <c:v>-6.7874463813787953</c:v>
                </c:pt>
                <c:pt idx="215">
                  <c:v>-6.7854132776199201</c:v>
                </c:pt>
                <c:pt idx="216">
                  <c:v>-6.7834445615637486</c:v>
                </c:pt>
                <c:pt idx="217">
                  <c:v>-6.7815415824699343</c:v>
                </c:pt>
                <c:pt idx="218">
                  <c:v>-6.7797056445453006</c:v>
                </c:pt>
                <c:pt idx="219">
                  <c:v>-6.7779380060499781</c:v>
                </c:pt>
                <c:pt idx="220">
                  <c:v>-6.7762398784351028</c:v>
                </c:pt>
                <c:pt idx="221">
                  <c:v>-6.7746124255125268</c:v>
                </c:pt>
                <c:pt idx="222">
                  <c:v>-6.773056762657176</c:v>
                </c:pt>
                <c:pt idx="223">
                  <c:v>-6.7715739560426771</c:v>
                </c:pt>
                <c:pt idx="224">
                  <c:v>-6.7701650219106035</c:v>
                </c:pt>
                <c:pt idx="225">
                  <c:v>-6.7688309258740373</c:v>
                </c:pt>
                <c:pt idx="226">
                  <c:v>-6.7675725822557693</c:v>
                </c:pt>
                <c:pt idx="227">
                  <c:v>-6.7663908534616466</c:v>
                </c:pt>
                <c:pt idx="228">
                  <c:v>-6.7652865493895638</c:v>
                </c:pt>
                <c:pt idx="229">
                  <c:v>-6.7642604268743733</c:v>
                </c:pt>
                <c:pt idx="230">
                  <c:v>-6.7633131891691836</c:v>
                </c:pt>
                <c:pt idx="231">
                  <c:v>-6.762445485463406</c:v>
                </c:pt>
                <c:pt idx="232">
                  <c:v>-6.7616579104378216</c:v>
                </c:pt>
                <c:pt idx="233">
                  <c:v>-6.7609510038570049</c:v>
                </c:pt>
                <c:pt idx="234">
                  <c:v>-6.760325250199422</c:v>
                </c:pt>
                <c:pt idx="235">
                  <c:v>-6.7597810783253678</c:v>
                </c:pt>
                <c:pt idx="236">
                  <c:v>-6.7593188611830648</c:v>
                </c:pt>
                <c:pt idx="237">
                  <c:v>-6.758938915553057</c:v>
                </c:pt>
                <c:pt idx="238">
                  <c:v>-6.7586415018310957</c:v>
                </c:pt>
                <c:pt idx="239">
                  <c:v>-6.7584268238496925</c:v>
                </c:pt>
                <c:pt idx="240">
                  <c:v>-6.758295028738412</c:v>
                </c:pt>
                <c:pt idx="241">
                  <c:v>-6.7582462068230402</c:v>
                </c:pt>
                <c:pt idx="242">
                  <c:v>-6.7582803915636793</c:v>
                </c:pt>
                <c:pt idx="243">
                  <c:v>-6.7583975595318151</c:v>
                </c:pt>
                <c:pt idx="244">
                  <c:v>-6.758597630426376</c:v>
                </c:pt>
                <c:pt idx="245">
                  <c:v>-6.7588804671287619</c:v>
                </c:pt>
                <c:pt idx="246">
                  <c:v>-6.7592458757968288</c:v>
                </c:pt>
                <c:pt idx="247">
                  <c:v>-6.7596936059977262</c:v>
                </c:pt>
                <c:pt idx="248">
                  <c:v>-6.7602233508795369</c:v>
                </c:pt>
                <c:pt idx="249">
                  <c:v>-6.7608347473815851</c:v>
                </c:pt>
                <c:pt idx="250">
                  <c:v>-6.7615273764832464</c:v>
                </c:pt>
                <c:pt idx="251">
                  <c:v>-6.762300763491127</c:v>
                </c:pt>
                <c:pt idx="252">
                  <c:v>-6.7631543783644119</c:v>
                </c:pt>
                <c:pt idx="253">
                  <c:v>-6.7640876360780968</c:v>
                </c:pt>
                <c:pt idx="254">
                  <c:v>-6.7650998970239717</c:v>
                </c:pt>
                <c:pt idx="255">
                  <c:v>-6.7661904674489435</c:v>
                </c:pt>
                <c:pt idx="256">
                  <c:v>-6.7673585999305121</c:v>
                </c:pt>
                <c:pt idx="257">
                  <c:v>-6.7686034938890351</c:v>
                </c:pt>
                <c:pt idx="258">
                  <c:v>-6.7699242961363719</c:v>
                </c:pt>
                <c:pt idx="259">
                  <c:v>-6.7713201014606321</c:v>
                </c:pt>
                <c:pt idx="260">
                  <c:v>-6.7727899532465798</c:v>
                </c:pt>
                <c:pt idx="261">
                  <c:v>-6.7743328441312158</c:v>
                </c:pt>
                <c:pt idx="262">
                  <c:v>-6.7759477166941897</c:v>
                </c:pt>
                <c:pt idx="263">
                  <c:v>-6.7776334641825269</c:v>
                </c:pt>
                <c:pt idx="264">
                  <c:v>-6.7793889312690876</c:v>
                </c:pt>
                <c:pt idx="265">
                  <c:v>-6.7812129148444331</c:v>
                </c:pt>
                <c:pt idx="266">
                  <c:v>-6.7831041648413253</c:v>
                </c:pt>
                <c:pt idx="267">
                  <c:v>-6.7850613850914767</c:v>
                </c:pt>
                <c:pt idx="268">
                  <c:v>-6.7870832342139105</c:v>
                </c:pt>
                <c:pt idx="269">
                  <c:v>-6.7891683265342229</c:v>
                </c:pt>
                <c:pt idx="270">
                  <c:v>-6.7913152330342808</c:v>
                </c:pt>
                <c:pt idx="288" formatCode="General">
                  <c:v>0</c:v>
                </c:pt>
                <c:pt idx="290">
                  <c:v>-18.754083621889752</c:v>
                </c:pt>
                <c:pt idx="291">
                  <c:v>-18.761982309371</c:v>
                </c:pt>
                <c:pt idx="292">
                  <c:v>-18.76173724238356</c:v>
                </c:pt>
                <c:pt idx="293">
                  <c:v>-18.753348588884158</c:v>
                </c:pt>
                <c:pt idx="294">
                  <c:v>-18.736822098036804</c:v>
                </c:pt>
                <c:pt idx="295">
                  <c:v>-18.712169096272827</c:v>
                </c:pt>
                <c:pt idx="296">
                  <c:v>-18.679406479528353</c:v>
                </c:pt>
                <c:pt idx="297">
                  <c:v>-18.638556701664086</c:v>
                </c:pt>
                <c:pt idx="298">
                  <c:v>-18.589647759077405</c:v>
                </c:pt>
                <c:pt idx="299">
                  <c:v>-18.532713171514764</c:v>
                </c:pt>
                <c:pt idx="300">
                  <c:v>-18.467791959098051</c:v>
                </c:pt>
                <c:pt idx="301">
                  <c:v>-18.394928615583915</c:v>
                </c:pt>
                <c:pt idx="302">
                  <c:v>-18.314173077867771</c:v>
                </c:pt>
                <c:pt idx="303">
                  <c:v>-18.225580691761643</c:v>
                </c:pt>
                <c:pt idx="304">
                  <c:v>-18.129212174062111</c:v>
                </c:pt>
                <c:pt idx="305">
                  <c:v>-18.02513357093666</c:v>
                </c:pt>
                <c:pt idx="306">
                  <c:v>-17.913416212661421</c:v>
                </c:pt>
                <c:pt idx="307">
                  <c:v>-17.794136664733891</c:v>
                </c:pt>
                <c:pt idx="308">
                  <c:v>-17.66737667539704</c:v>
                </c:pt>
                <c:pt idx="309">
                  <c:v>-17.533223119616849</c:v>
                </c:pt>
                <c:pt idx="310">
                  <c:v>-17.391767939538173</c:v>
                </c:pt>
                <c:pt idx="311">
                  <c:v>-17.243108081476159</c:v>
                </c:pt>
                <c:pt idx="312">
                  <c:v>-17.087345429472482</c:v>
                </c:pt>
                <c:pt idx="313">
                  <c:v>-16.92458673546696</c:v>
                </c:pt>
                <c:pt idx="314">
                  <c:v>-16.754943546139152</c:v>
                </c:pt>
                <c:pt idx="315">
                  <c:v>-16.57853212645793</c:v>
                </c:pt>
                <c:pt idx="316">
                  <c:v>-16.395473379996869</c:v>
                </c:pt>
                <c:pt idx="317">
                  <c:v>-16.205892766077554</c:v>
                </c:pt>
                <c:pt idx="318">
                  <c:v>-16.009920213783865</c:v>
                </c:pt>
                <c:pt idx="319">
                  <c:v>-15.807690032912403</c:v>
                </c:pt>
                <c:pt idx="320">
                  <c:v>-15.599340821929264</c:v>
                </c:pt>
                <c:pt idx="321">
                  <c:v>-15.385015372974571</c:v>
                </c:pt>
                <c:pt idx="322">
                  <c:v>-15.164860574006136</c:v>
                </c:pt>
                <c:pt idx="323">
                  <c:v>-14.939027308127187</c:v>
                </c:pt>
                <c:pt idx="324">
                  <c:v>-14.707670350175572</c:v>
                </c:pt>
                <c:pt idx="325">
                  <c:v>-14.470948260654705</c:v>
                </c:pt>
                <c:pt idx="326">
                  <c:v>-14.22902327706127</c:v>
                </c:pt>
                <c:pt idx="327">
                  <c:v>-13.982061202692499</c:v>
                </c:pt>
                <c:pt idx="328">
                  <c:v>-13.730231293019173</c:v>
                </c:pt>
                <c:pt idx="329">
                  <c:v>-13.473706139683323</c:v>
                </c:pt>
                <c:pt idx="330">
                  <c:v>-13.212661552209099</c:v>
                </c:pt>
                <c:pt idx="331">
                  <c:v>-12.947276437519555</c:v>
                </c:pt>
                <c:pt idx="332">
                  <c:v>-12.677732677313712</c:v>
                </c:pt>
                <c:pt idx="333">
                  <c:v>-12.404215003421946</c:v>
                </c:pt>
                <c:pt idx="334">
                  <c:v>-12.126910871196644</c:v>
                </c:pt>
                <c:pt idx="335">
                  <c:v>-11.846010331035973</c:v>
                </c:pt>
                <c:pt idx="336">
                  <c:v>-11.561705898140062</c:v>
                </c:pt>
                <c:pt idx="337">
                  <c:v>-11.274192420567148</c:v>
                </c:pt>
                <c:pt idx="338">
                  <c:v>-10.983666945690647</c:v>
                </c:pt>
                <c:pt idx="339">
                  <c:v>-10.690328585161488</c:v>
                </c:pt>
                <c:pt idx="340">
                  <c:v>-10.394378378436851</c:v>
                </c:pt>
                <c:pt idx="341">
                  <c:v>-10.096019155006653</c:v>
                </c:pt>
                <c:pt idx="342">
                  <c:v>-9.7954553953805661</c:v>
                </c:pt>
                <c:pt idx="343">
                  <c:v>-9.4928930909433333</c:v>
                </c:pt>
                <c:pt idx="344">
                  <c:v>-9.1885396027863937</c:v>
                </c:pt>
                <c:pt idx="345">
                  <c:v>-8.8826035195890647</c:v>
                </c:pt>
                <c:pt idx="346">
                  <c:v>-8.575294514658264</c:v>
                </c:pt>
                <c:pt idx="347">
                  <c:v>-8.2668232022368713</c:v>
                </c:pt>
                <c:pt idx="348">
                  <c:v>-7.9574009931552796</c:v>
                </c:pt>
                <c:pt idx="349">
                  <c:v>-7.647239949936921</c:v>
                </c:pt>
                <c:pt idx="350">
                  <c:v>-7.3365526414706208</c:v>
                </c:pt>
                <c:pt idx="351">
                  <c:v>-7.025551997315727</c:v>
                </c:pt>
                <c:pt idx="352">
                  <c:v>-6.7144511617802616</c:v>
                </c:pt>
                <c:pt idx="353">
                  <c:v>-6.4034633478384189</c:v>
                </c:pt>
                <c:pt idx="354">
                  <c:v>-6.0928016910009841</c:v>
                </c:pt>
                <c:pt idx="355">
                  <c:v>-5.7826791032510112</c:v>
                </c:pt>
                <c:pt idx="356">
                  <c:v>-5.4733081271205153</c:v>
                </c:pt>
                <c:pt idx="357">
                  <c:v>-5.1649007900204253</c:v>
                </c:pt>
                <c:pt idx="358">
                  <c:v>-4.8576684589356454</c:v>
                </c:pt>
                <c:pt idx="359">
                  <c:v>-4.5518216955606272</c:v>
                </c:pt>
                <c:pt idx="360">
                  <c:v>-4.2475701119869465</c:v>
                </c:pt>
                <c:pt idx="361">
                  <c:v>-3.9451222270549202</c:v>
                </c:pt>
                <c:pt idx="362">
                  <c:v>-3.6446853234346448</c:v>
                </c:pt>
                <c:pt idx="363">
                  <c:v>-3.346465305574021</c:v>
                </c:pt>
                <c:pt idx="364">
                  <c:v>-3.0506665585781478</c:v>
                </c:pt>
                <c:pt idx="365">
                  <c:v>-2.7574918081301707</c:v>
                </c:pt>
                <c:pt idx="366">
                  <c:v>-2.467141981560931</c:v>
                </c:pt>
                <c:pt idx="367">
                  <c:v>-2.179816070139502</c:v>
                </c:pt>
                <c:pt idx="368">
                  <c:v>-1.8957109926908302</c:v>
                </c:pt>
                <c:pt idx="369">
                  <c:v>-1.615021460646096</c:v>
                </c:pt>
                <c:pt idx="370">
                  <c:v>-1.3379398445873738</c:v>
                </c:pt>
                <c:pt idx="371">
                  <c:v>-1.0646560424149998</c:v>
                </c:pt>
                <c:pt idx="372">
                  <c:v>-0.79535734919731205</c:v>
                </c:pt>
                <c:pt idx="373">
                  <c:v>-0.53022832880453574</c:v>
                </c:pt>
                <c:pt idx="374">
                  <c:v>-0.26945068742493561</c:v>
                </c:pt>
                <c:pt idx="375">
                  <c:v>-1.3203149028881533E-2</c:v>
                </c:pt>
                <c:pt idx="376">
                  <c:v>0.23833866712288287</c:v>
                </c:pt>
                <c:pt idx="377">
                  <c:v>0.48500236683324172</c:v>
                </c:pt>
                <c:pt idx="378">
                  <c:v>0.72661889912249933</c:v>
                </c:pt>
                <c:pt idx="379">
                  <c:v>0.96302267209053838</c:v>
                </c:pt>
                <c:pt idx="380">
                  <c:v>1.1940516663979466</c:v>
                </c:pt>
                <c:pt idx="381">
                  <c:v>1.4195475463141882</c:v>
                </c:pt>
                <c:pt idx="382">
                  <c:v>1.6393557682259239</c:v>
                </c:pt>
                <c:pt idx="383">
                  <c:v>1.8533256865566035</c:v>
                </c:pt>
                <c:pt idx="384">
                  <c:v>2.0613106570140989</c:v>
                </c:pt>
                <c:pt idx="385">
                  <c:v>2.2631681370877956</c:v>
                </c:pt>
                <c:pt idx="386">
                  <c:v>2.4587597837430231</c:v>
                </c:pt>
                <c:pt idx="387">
                  <c:v>2.6479515482368807</c:v>
                </c:pt>
                <c:pt idx="388">
                  <c:v>2.8306137679834631</c:v>
                </c:pt>
                <c:pt idx="389">
                  <c:v>3.0066212554207876</c:v>
                </c:pt>
                <c:pt idx="390">
                  <c:v>3.1758533838102601</c:v>
                </c:pt>
                <c:pt idx="391">
                  <c:v>3.33819416990295</c:v>
                </c:pt>
                <c:pt idx="392">
                  <c:v>3.4935323534345812</c:v>
                </c:pt>
                <c:pt idx="393">
                  <c:v>3.6417614733727586</c:v>
                </c:pt>
                <c:pt idx="394">
                  <c:v>3.7827799408822855</c:v>
                </c:pt>
                <c:pt idx="395">
                  <c:v>3.9164911089507886</c:v>
                </c:pt>
                <c:pt idx="396">
                  <c:v>4.0428033386220648</c:v>
                </c:pt>
                <c:pt idx="397">
                  <c:v>4.1616300618028337</c:v>
                </c:pt>
                <c:pt idx="398">
                  <c:v>4.2728898405935904</c:v>
                </c:pt>
                <c:pt idx="399">
                  <c:v>4.3765064230985331</c:v>
                </c:pt>
                <c:pt idx="400">
                  <c:v>4.4724087956886773</c:v>
                </c:pt>
                <c:pt idx="401">
                  <c:v>4.560531231667813</c:v>
                </c:pt>
                <c:pt idx="402">
                  <c:v>4.6408133363198036</c:v>
                </c:pt>
                <c:pt idx="403">
                  <c:v>4.7132000883009955</c:v>
                </c:pt>
                <c:pt idx="404">
                  <c:v>4.7776418773470155</c:v>
                </c:pt>
                <c:pt idx="405">
                  <c:v>4.8340945382743641</c:v>
                </c:pt>
                <c:pt idx="406">
                  <c:v>4.8825193812496046</c:v>
                </c:pt>
                <c:pt idx="407">
                  <c:v>4.9228832183039728</c:v>
                </c:pt>
                <c:pt idx="408">
                  <c:v>4.9551583860796491</c:v>
                </c:pt>
                <c:pt idx="409">
                  <c:v>4.9793227647891012</c:v>
                </c:pt>
                <c:pt idx="410">
                  <c:v>4.9953597933739875</c:v>
                </c:pt>
                <c:pt idx="411">
                  <c:v>5.0032584808561253</c:v>
                </c:pt>
                <c:pt idx="412">
                  <c:v>5.0030134138695725</c:v>
                </c:pt>
                <c:pt idx="413">
                  <c:v>4.9946247603710567</c:v>
                </c:pt>
                <c:pt idx="414">
                  <c:v>4.9780982695245886</c:v>
                </c:pt>
                <c:pt idx="415">
                  <c:v>4.9534452677614986</c:v>
                </c:pt>
                <c:pt idx="416">
                  <c:v>4.9206826510179074</c:v>
                </c:pt>
                <c:pt idx="417">
                  <c:v>4.8798328731545197</c:v>
                </c:pt>
                <c:pt idx="418">
                  <c:v>4.8309239305689449</c:v>
                </c:pt>
                <c:pt idx="419">
                  <c:v>4.7739893430069475</c:v>
                </c:pt>
                <c:pt idx="420">
                  <c:v>4.7090681305910973</c:v>
                </c:pt>
                <c:pt idx="421">
                  <c:v>4.6362047870778262</c:v>
                </c:pt>
                <c:pt idx="422">
                  <c:v>4.5554492493625425</c:v>
                </c:pt>
                <c:pt idx="423">
                  <c:v>4.4668568632572647</c:v>
                </c:pt>
                <c:pt idx="424">
                  <c:v>4.3704883455585772</c:v>
                </c:pt>
                <c:pt idx="425">
                  <c:v>4.2664097424339573</c:v>
                </c:pt>
                <c:pt idx="426">
                  <c:v>4.1546923841595493</c:v>
                </c:pt>
                <c:pt idx="427">
                  <c:v>4.0354128362328421</c:v>
                </c:pt>
                <c:pt idx="428">
                  <c:v>3.908652846896798</c:v>
                </c:pt>
                <c:pt idx="429">
                  <c:v>3.7744992911174116</c:v>
                </c:pt>
                <c:pt idx="430">
                  <c:v>3.6330441110395242</c:v>
                </c:pt>
                <c:pt idx="431">
                  <c:v>3.4843842529782876</c:v>
                </c:pt>
                <c:pt idx="432">
                  <c:v>3.3286216009753797</c:v>
                </c:pt>
                <c:pt idx="433">
                  <c:v>3.1658629069706183</c:v>
                </c:pt>
                <c:pt idx="434">
                  <c:v>2.9962197176435517</c:v>
                </c:pt>
                <c:pt idx="435">
                  <c:v>2.8198082979630605</c:v>
                </c:pt>
                <c:pt idx="436">
                  <c:v>2.6367495515027155</c:v>
                </c:pt>
                <c:pt idx="437">
                  <c:v>2.4471689375841041</c:v>
                </c:pt>
                <c:pt idx="438">
                  <c:v>2.2511963852911077</c:v>
                </c:pt>
                <c:pt idx="439">
                  <c:v>2.048966204420319</c:v>
                </c:pt>
                <c:pt idx="440">
                  <c:v>1.8406169934378376</c:v>
                </c:pt>
                <c:pt idx="441">
                  <c:v>1.6262915444837898</c:v>
                </c:pt>
                <c:pt idx="442">
                  <c:v>1.4061367455159797</c:v>
                </c:pt>
                <c:pt idx="443">
                  <c:v>1.1803034796376419</c:v>
                </c:pt>
                <c:pt idx="444">
                  <c:v>0.9489465216866213</c:v>
                </c:pt>
                <c:pt idx="445">
                  <c:v>0.71222443216632936</c:v>
                </c:pt>
                <c:pt idx="446">
                  <c:v>0.47029944857345196</c:v>
                </c:pt>
                <c:pt idx="447">
                  <c:v>0.22333737420522048</c:v>
                </c:pt>
                <c:pt idx="448">
                  <c:v>-2.8492535466480007E-2</c:v>
                </c:pt>
                <c:pt idx="449">
                  <c:v>-0.28501768880293188</c:v>
                </c:pt>
                <c:pt idx="450">
                  <c:v>-0.54606227627667181</c:v>
                </c:pt>
                <c:pt idx="451">
                  <c:v>-0.81144739096575336</c:v>
                </c:pt>
                <c:pt idx="452">
                  <c:v>-1.0809911511711539</c:v>
                </c:pt>
                <c:pt idx="453">
                  <c:v>-1.3545088250624966</c:v>
                </c:pt>
                <c:pt idx="454">
                  <c:v>-1.6318129572873961</c:v>
                </c:pt>
                <c:pt idx="455">
                  <c:v>-1.9127134974476849</c:v>
                </c:pt>
                <c:pt idx="456">
                  <c:v>-2.1970179303432369</c:v>
                </c:pt>
                <c:pt idx="457">
                  <c:v>-2.484531407915811</c:v>
                </c:pt>
                <c:pt idx="458">
                  <c:v>-2.7750568827919952</c:v>
                </c:pt>
                <c:pt idx="459">
                  <c:v>-3.0683952433208588</c:v>
                </c:pt>
                <c:pt idx="460">
                  <c:v>-3.3643454500452212</c:v>
                </c:pt>
                <c:pt idx="461">
                  <c:v>-3.6627046734751683</c:v>
                </c:pt>
                <c:pt idx="462">
                  <c:v>-3.9632684331010255</c:v>
                </c:pt>
                <c:pt idx="463">
                  <c:v>-4.2658307375380513</c:v>
                </c:pt>
                <c:pt idx="464">
                  <c:v>-4.570184225694808</c:v>
                </c:pt>
                <c:pt idx="465">
                  <c:v>-4.8761203088919762</c:v>
                </c:pt>
                <c:pt idx="466">
                  <c:v>-5.1834293138226375</c:v>
                </c:pt>
                <c:pt idx="467">
                  <c:v>-5.4919006262439156</c:v>
                </c:pt>
                <c:pt idx="468">
                  <c:v>-5.8013228353254158</c:v>
                </c:pt>
                <c:pt idx="469">
                  <c:v>-6.1114838785437051</c:v>
                </c:pt>
                <c:pt idx="470">
                  <c:v>-6.4221711870099591</c:v>
                </c:pt>
                <c:pt idx="471">
                  <c:v>-6.7331718311648316</c:v>
                </c:pt>
                <c:pt idx="472">
                  <c:v>-7.0442726667002971</c:v>
                </c:pt>
                <c:pt idx="473">
                  <c:v>-7.3552604806421646</c:v>
                </c:pt>
                <c:pt idx="474">
                  <c:v>-7.6659221374796456</c:v>
                </c:pt>
                <c:pt idx="475">
                  <c:v>-7.9760447252296895</c:v>
                </c:pt>
                <c:pt idx="476">
                  <c:v>-8.2854157013602787</c:v>
                </c:pt>
                <c:pt idx="477">
                  <c:v>-8.593823038460485</c:v>
                </c:pt>
                <c:pt idx="478">
                  <c:v>-8.9010553695440748</c:v>
                </c:pt>
                <c:pt idx="479">
                  <c:v>-9.206902132920586</c:v>
                </c:pt>
                <c:pt idx="480">
                  <c:v>-9.5111537164944515</c:v>
                </c:pt>
                <c:pt idx="481">
                  <c:v>-9.8136016014266865</c:v>
                </c:pt>
                <c:pt idx="482">
                  <c:v>-10.114038505047191</c:v>
                </c:pt>
                <c:pt idx="483">
                  <c:v>-10.412258522908067</c:v>
                </c:pt>
                <c:pt idx="484">
                  <c:v>-10.708057269904216</c:v>
                </c:pt>
                <c:pt idx="485">
                  <c:v>-11.001232020352489</c:v>
                </c:pt>
                <c:pt idx="486">
                  <c:v>-11.291581846922048</c:v>
                </c:pt>
                <c:pt idx="487">
                  <c:v>-11.578907758343817</c:v>
                </c:pt>
                <c:pt idx="488">
                  <c:v>-11.863012835792851</c:v>
                </c:pt>
                <c:pt idx="489">
                  <c:v>-12.143702367837967</c:v>
                </c:pt>
                <c:pt idx="490">
                  <c:v>-12.420783983897094</c:v>
                </c:pt>
                <c:pt idx="491">
                  <c:v>-12.694067786069892</c:v>
                </c:pt>
                <c:pt idx="492">
                  <c:v>-12.963366479288023</c:v>
                </c:pt>
                <c:pt idx="493">
                  <c:v>-13.228495499681264</c:v>
                </c:pt>
                <c:pt idx="494">
                  <c:v>-13.48927314106135</c:v>
                </c:pt>
                <c:pt idx="495">
                  <c:v>-13.745520679457904</c:v>
                </c:pt>
                <c:pt idx="496">
                  <c:v>-13.997062495610194</c:v>
                </c:pt>
                <c:pt idx="497">
                  <c:v>-14.243726195321091</c:v>
                </c:pt>
                <c:pt idx="498">
                  <c:v>-14.485342727610909</c:v>
                </c:pt>
                <c:pt idx="499">
                  <c:v>-14.721746500579524</c:v>
                </c:pt>
                <c:pt idx="500">
                  <c:v>-14.952775494887527</c:v>
                </c:pt>
                <c:pt idx="501">
                  <c:v>-15.178271374804382</c:v>
                </c:pt>
                <c:pt idx="502">
                  <c:v>-15.398079596716745</c:v>
                </c:pt>
                <c:pt idx="503">
                  <c:v>-15.612049515048069</c:v>
                </c:pt>
                <c:pt idx="504">
                  <c:v>-15.820034485506223</c:v>
                </c:pt>
                <c:pt idx="505">
                  <c:v>-16.021891965580597</c:v>
                </c:pt>
                <c:pt idx="506">
                  <c:v>-16.217483612236514</c:v>
                </c:pt>
                <c:pt idx="507">
                  <c:v>-16.406675376731076</c:v>
                </c:pt>
                <c:pt idx="508">
                  <c:v>-16.589337596477598</c:v>
                </c:pt>
                <c:pt idx="509">
                  <c:v>-16.765345083916433</c:v>
                </c:pt>
                <c:pt idx="510">
                  <c:v>-16.93457721230665</c:v>
                </c:pt>
                <c:pt idx="511">
                  <c:v>-17.096917998400098</c:v>
                </c:pt>
                <c:pt idx="512">
                  <c:v>-17.252256181932498</c:v>
                </c:pt>
                <c:pt idx="513">
                  <c:v>-17.400485301871456</c:v>
                </c:pt>
                <c:pt idx="514">
                  <c:v>-17.541503769381773</c:v>
                </c:pt>
                <c:pt idx="515">
                  <c:v>-17.675214937451077</c:v>
                </c:pt>
                <c:pt idx="516">
                  <c:v>-17.801527167123162</c:v>
                </c:pt>
                <c:pt idx="517">
                  <c:v>-17.920353890304753</c:v>
                </c:pt>
                <c:pt idx="518">
                  <c:v>-18.031613669096341</c:v>
                </c:pt>
                <c:pt idx="519">
                  <c:v>-18.13523025160212</c:v>
                </c:pt>
                <c:pt idx="520">
                  <c:v>-18.231132624193108</c:v>
                </c:pt>
                <c:pt idx="521">
                  <c:v>-18.319255060173095</c:v>
                </c:pt>
                <c:pt idx="522">
                  <c:v>-18.399537164825944</c:v>
                </c:pt>
                <c:pt idx="523">
                  <c:v>-18.471923916807995</c:v>
                </c:pt>
                <c:pt idx="524">
                  <c:v>-18.536365705854884</c:v>
                </c:pt>
                <c:pt idx="525">
                  <c:v>-18.592818366783106</c:v>
                </c:pt>
                <c:pt idx="526">
                  <c:v>-18.641243209759224</c:v>
                </c:pt>
                <c:pt idx="527">
                  <c:v>-18.681607046814314</c:v>
                </c:pt>
                <c:pt idx="528">
                  <c:v>-18.713882214591031</c:v>
                </c:pt>
                <c:pt idx="529">
                  <c:v>-18.73804659330137</c:v>
                </c:pt>
                <c:pt idx="530">
                  <c:v>-18.754083621887141</c:v>
                </c:pt>
                <c:pt idx="531">
                  <c:v>-18.761982309370168</c:v>
                </c:pt>
                <c:pt idx="532">
                  <c:v>-18.761737242384502</c:v>
                </c:pt>
                <c:pt idx="533">
                  <c:v>-18.753348588886873</c:v>
                </c:pt>
                <c:pt idx="534">
                  <c:v>-18.736822098041291</c:v>
                </c:pt>
                <c:pt idx="535">
                  <c:v>-18.712169096279084</c:v>
                </c:pt>
                <c:pt idx="536">
                  <c:v>-18.679406479536375</c:v>
                </c:pt>
                <c:pt idx="537">
                  <c:v>-18.63855670167387</c:v>
                </c:pt>
                <c:pt idx="538">
                  <c:v>-18.589647759089168</c:v>
                </c:pt>
                <c:pt idx="539">
                  <c:v>-18.532713171528048</c:v>
                </c:pt>
                <c:pt idx="540">
                  <c:v>-18.467791959113065</c:v>
                </c:pt>
                <c:pt idx="541">
                  <c:v>-18.394928615600655</c:v>
                </c:pt>
                <c:pt idx="542">
                  <c:v>-18.314173077886231</c:v>
                </c:pt>
                <c:pt idx="543">
                  <c:v>-18.225580691781801</c:v>
                </c:pt>
                <c:pt idx="544">
                  <c:v>-18.12921217408396</c:v>
                </c:pt>
                <c:pt idx="545">
                  <c:v>-18.025133570960175</c:v>
                </c:pt>
                <c:pt idx="546">
                  <c:v>-17.913416212686599</c:v>
                </c:pt>
                <c:pt idx="547">
                  <c:v>-17.794136664760707</c:v>
                </c:pt>
                <c:pt idx="548">
                  <c:v>-17.667376675425476</c:v>
                </c:pt>
                <c:pt idx="549">
                  <c:v>-17.533223119646891</c:v>
                </c:pt>
                <c:pt idx="550">
                  <c:v>-17.391767939569792</c:v>
                </c:pt>
                <c:pt idx="551">
                  <c:v>-17.243108081509334</c:v>
                </c:pt>
                <c:pt idx="552">
                  <c:v>-17.087345429507195</c:v>
                </c:pt>
                <c:pt idx="553">
                  <c:v>-16.92458673550319</c:v>
                </c:pt>
                <c:pt idx="554">
                  <c:v>-16.754943546176868</c:v>
                </c:pt>
                <c:pt idx="555">
                  <c:v>-16.578532126497109</c:v>
                </c:pt>
                <c:pt idx="556">
                  <c:v>-16.39547338003748</c:v>
                </c:pt>
                <c:pt idx="557">
                  <c:v>-16.20589276612041</c:v>
                </c:pt>
                <c:pt idx="558">
                  <c:v>-16.009920213827264</c:v>
                </c:pt>
                <c:pt idx="559">
                  <c:v>-15.807690032957151</c:v>
                </c:pt>
                <c:pt idx="560">
                  <c:v>-15.599340821975328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D-49D6-9124-41A8D5239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629104"/>
        <c:axId val="-2122625840"/>
      </c:areaChart>
      <c:lineChart>
        <c:grouping val="standard"/>
        <c:varyColors val="0"/>
        <c:ser>
          <c:idx val="2"/>
          <c:order val="0"/>
          <c:tx>
            <c:v>Wall surface temperature</c:v>
          </c:tx>
          <c:spPr>
            <a:ln w="76200">
              <a:solidFill>
                <a:srgbClr val="C00000">
                  <a:alpha val="75000"/>
                </a:srgbClr>
              </a:solidFill>
            </a:ln>
          </c:spPr>
          <c:marker>
            <c:symbol val="none"/>
          </c:marker>
          <c:cat>
            <c:strRef>
              <c:f>'Interactive Chart'!$AA$7:$AA$567</c:f>
              <c:strCache>
                <c:ptCount val="561"/>
                <c:pt idx="0">
                  <c:v>11:00</c:v>
                </c:pt>
                <c:pt idx="1">
                  <c:v>11:06</c:v>
                </c:pt>
                <c:pt idx="2">
                  <c:v>11:12</c:v>
                </c:pt>
                <c:pt idx="3">
                  <c:v>11:18</c:v>
                </c:pt>
                <c:pt idx="4">
                  <c:v>11:24</c:v>
                </c:pt>
                <c:pt idx="5">
                  <c:v>11:30</c:v>
                </c:pt>
                <c:pt idx="6">
                  <c:v>11:36</c:v>
                </c:pt>
                <c:pt idx="7">
                  <c:v>11:42</c:v>
                </c:pt>
                <c:pt idx="8">
                  <c:v>11:48</c:v>
                </c:pt>
                <c:pt idx="9">
                  <c:v>11:54</c:v>
                </c:pt>
                <c:pt idx="10">
                  <c:v>12:00</c:v>
                </c:pt>
                <c:pt idx="11">
                  <c:v>12:06</c:v>
                </c:pt>
                <c:pt idx="12">
                  <c:v>12:12</c:v>
                </c:pt>
                <c:pt idx="13">
                  <c:v>12:18</c:v>
                </c:pt>
                <c:pt idx="14">
                  <c:v>12:24</c:v>
                </c:pt>
                <c:pt idx="15">
                  <c:v>12:30</c:v>
                </c:pt>
                <c:pt idx="16">
                  <c:v>12:36</c:v>
                </c:pt>
                <c:pt idx="17">
                  <c:v>12:42</c:v>
                </c:pt>
                <c:pt idx="18">
                  <c:v>12:48</c:v>
                </c:pt>
                <c:pt idx="19">
                  <c:v>12:54</c:v>
                </c:pt>
                <c:pt idx="20">
                  <c:v>13:00</c:v>
                </c:pt>
                <c:pt idx="21">
                  <c:v>13:06</c:v>
                </c:pt>
                <c:pt idx="22">
                  <c:v>13:12</c:v>
                </c:pt>
                <c:pt idx="23">
                  <c:v>13:18</c:v>
                </c:pt>
                <c:pt idx="24">
                  <c:v>13:24</c:v>
                </c:pt>
                <c:pt idx="25">
                  <c:v>13:30</c:v>
                </c:pt>
                <c:pt idx="26">
                  <c:v>13:36</c:v>
                </c:pt>
                <c:pt idx="27">
                  <c:v>13:42</c:v>
                </c:pt>
                <c:pt idx="28">
                  <c:v>13:48</c:v>
                </c:pt>
                <c:pt idx="29">
                  <c:v>13:54</c:v>
                </c:pt>
                <c:pt idx="30">
                  <c:v>14:00</c:v>
                </c:pt>
                <c:pt idx="31">
                  <c:v>14:06</c:v>
                </c:pt>
                <c:pt idx="32">
                  <c:v>14:12</c:v>
                </c:pt>
                <c:pt idx="33">
                  <c:v>14:18</c:v>
                </c:pt>
                <c:pt idx="34">
                  <c:v>14:24</c:v>
                </c:pt>
                <c:pt idx="35">
                  <c:v>14:30</c:v>
                </c:pt>
                <c:pt idx="36">
                  <c:v>14:36</c:v>
                </c:pt>
                <c:pt idx="37">
                  <c:v>14:42</c:v>
                </c:pt>
                <c:pt idx="38">
                  <c:v>14:48</c:v>
                </c:pt>
                <c:pt idx="39">
                  <c:v>14:54</c:v>
                </c:pt>
                <c:pt idx="40">
                  <c:v>15:00</c:v>
                </c:pt>
                <c:pt idx="41">
                  <c:v>15:06</c:v>
                </c:pt>
                <c:pt idx="42">
                  <c:v>15:12</c:v>
                </c:pt>
                <c:pt idx="43">
                  <c:v>15:18</c:v>
                </c:pt>
                <c:pt idx="44">
                  <c:v>15:24</c:v>
                </c:pt>
                <c:pt idx="45">
                  <c:v>15:30</c:v>
                </c:pt>
                <c:pt idx="46">
                  <c:v>15:36</c:v>
                </c:pt>
                <c:pt idx="47">
                  <c:v>15:42</c:v>
                </c:pt>
                <c:pt idx="48">
                  <c:v>15:48</c:v>
                </c:pt>
                <c:pt idx="49">
                  <c:v>15:54</c:v>
                </c:pt>
                <c:pt idx="50">
                  <c:v>16:00</c:v>
                </c:pt>
                <c:pt idx="51">
                  <c:v>16:06</c:v>
                </c:pt>
                <c:pt idx="52">
                  <c:v>16:12</c:v>
                </c:pt>
                <c:pt idx="53">
                  <c:v>16:18</c:v>
                </c:pt>
                <c:pt idx="54">
                  <c:v>16:24</c:v>
                </c:pt>
                <c:pt idx="55">
                  <c:v>16:30</c:v>
                </c:pt>
                <c:pt idx="56">
                  <c:v>16:36</c:v>
                </c:pt>
                <c:pt idx="57">
                  <c:v>16:42</c:v>
                </c:pt>
                <c:pt idx="58">
                  <c:v>16:48</c:v>
                </c:pt>
                <c:pt idx="59">
                  <c:v>16:54</c:v>
                </c:pt>
                <c:pt idx="60">
                  <c:v>17:00</c:v>
                </c:pt>
                <c:pt idx="61">
                  <c:v>17:06</c:v>
                </c:pt>
                <c:pt idx="62">
                  <c:v>17:12</c:v>
                </c:pt>
                <c:pt idx="63">
                  <c:v>17:18</c:v>
                </c:pt>
                <c:pt idx="64">
                  <c:v>17:24</c:v>
                </c:pt>
                <c:pt idx="65">
                  <c:v>17:30</c:v>
                </c:pt>
                <c:pt idx="66">
                  <c:v>17:36</c:v>
                </c:pt>
                <c:pt idx="67">
                  <c:v>17:42</c:v>
                </c:pt>
                <c:pt idx="68">
                  <c:v>17:48</c:v>
                </c:pt>
                <c:pt idx="69">
                  <c:v>17:54</c:v>
                </c:pt>
                <c:pt idx="70">
                  <c:v>18:00</c:v>
                </c:pt>
                <c:pt idx="71">
                  <c:v>18:06</c:v>
                </c:pt>
                <c:pt idx="72">
                  <c:v>18:12</c:v>
                </c:pt>
                <c:pt idx="73">
                  <c:v>18:18</c:v>
                </c:pt>
                <c:pt idx="74">
                  <c:v>18:24</c:v>
                </c:pt>
                <c:pt idx="75">
                  <c:v>18:30</c:v>
                </c:pt>
                <c:pt idx="76">
                  <c:v>18:36</c:v>
                </c:pt>
                <c:pt idx="77">
                  <c:v>18:42</c:v>
                </c:pt>
                <c:pt idx="78">
                  <c:v>18:48</c:v>
                </c:pt>
                <c:pt idx="79">
                  <c:v>18:54</c:v>
                </c:pt>
                <c:pt idx="80">
                  <c:v>19:00</c:v>
                </c:pt>
                <c:pt idx="81">
                  <c:v>19:06</c:v>
                </c:pt>
                <c:pt idx="82">
                  <c:v>19:12</c:v>
                </c:pt>
                <c:pt idx="83">
                  <c:v>19:18</c:v>
                </c:pt>
                <c:pt idx="84">
                  <c:v>19:24</c:v>
                </c:pt>
                <c:pt idx="85">
                  <c:v>19:30</c:v>
                </c:pt>
                <c:pt idx="86">
                  <c:v>19:36</c:v>
                </c:pt>
                <c:pt idx="87">
                  <c:v>19:42</c:v>
                </c:pt>
                <c:pt idx="88">
                  <c:v>19:48</c:v>
                </c:pt>
                <c:pt idx="89">
                  <c:v>19:54</c:v>
                </c:pt>
                <c:pt idx="90">
                  <c:v>20:00</c:v>
                </c:pt>
                <c:pt idx="91">
                  <c:v>20:06</c:v>
                </c:pt>
                <c:pt idx="92">
                  <c:v>20:12</c:v>
                </c:pt>
                <c:pt idx="93">
                  <c:v>20:18</c:v>
                </c:pt>
                <c:pt idx="94">
                  <c:v>20:24</c:v>
                </c:pt>
                <c:pt idx="95">
                  <c:v>20:30</c:v>
                </c:pt>
                <c:pt idx="96">
                  <c:v>20:36</c:v>
                </c:pt>
                <c:pt idx="97">
                  <c:v>20:42</c:v>
                </c:pt>
                <c:pt idx="98">
                  <c:v>20:48</c:v>
                </c:pt>
                <c:pt idx="99">
                  <c:v>20:54</c:v>
                </c:pt>
                <c:pt idx="100">
                  <c:v>21:00</c:v>
                </c:pt>
                <c:pt idx="101">
                  <c:v>21:06</c:v>
                </c:pt>
                <c:pt idx="102">
                  <c:v>21:12</c:v>
                </c:pt>
                <c:pt idx="103">
                  <c:v>21:18</c:v>
                </c:pt>
                <c:pt idx="104">
                  <c:v>21:24</c:v>
                </c:pt>
                <c:pt idx="105">
                  <c:v>21:30</c:v>
                </c:pt>
                <c:pt idx="106">
                  <c:v>21:36</c:v>
                </c:pt>
                <c:pt idx="107">
                  <c:v>21:42</c:v>
                </c:pt>
                <c:pt idx="108">
                  <c:v>21:48</c:v>
                </c:pt>
                <c:pt idx="109">
                  <c:v>21:54</c:v>
                </c:pt>
                <c:pt idx="110">
                  <c:v>22:00</c:v>
                </c:pt>
                <c:pt idx="111">
                  <c:v>22:06</c:v>
                </c:pt>
                <c:pt idx="112">
                  <c:v>22:12</c:v>
                </c:pt>
                <c:pt idx="113">
                  <c:v>22:18</c:v>
                </c:pt>
                <c:pt idx="114">
                  <c:v>22:24</c:v>
                </c:pt>
                <c:pt idx="115">
                  <c:v>22:30</c:v>
                </c:pt>
                <c:pt idx="116">
                  <c:v>22:36</c:v>
                </c:pt>
                <c:pt idx="117">
                  <c:v>22:42</c:v>
                </c:pt>
                <c:pt idx="118">
                  <c:v>22:48</c:v>
                </c:pt>
                <c:pt idx="119">
                  <c:v>22:54</c:v>
                </c:pt>
                <c:pt idx="120">
                  <c:v>23:00</c:v>
                </c:pt>
                <c:pt idx="121">
                  <c:v>23:06</c:v>
                </c:pt>
                <c:pt idx="122">
                  <c:v>23:12</c:v>
                </c:pt>
                <c:pt idx="123">
                  <c:v>23:18</c:v>
                </c:pt>
                <c:pt idx="124">
                  <c:v>23:24</c:v>
                </c:pt>
                <c:pt idx="125">
                  <c:v>23:30</c:v>
                </c:pt>
                <c:pt idx="126">
                  <c:v>23:36</c:v>
                </c:pt>
                <c:pt idx="127">
                  <c:v>23:42</c:v>
                </c:pt>
                <c:pt idx="128">
                  <c:v>23:48</c:v>
                </c:pt>
                <c:pt idx="129">
                  <c:v>23:54</c:v>
                </c:pt>
                <c:pt idx="130">
                  <c:v>0:00</c:v>
                </c:pt>
                <c:pt idx="131">
                  <c:v>0:06</c:v>
                </c:pt>
                <c:pt idx="132">
                  <c:v>0:12</c:v>
                </c:pt>
                <c:pt idx="133">
                  <c:v>0:18</c:v>
                </c:pt>
                <c:pt idx="134">
                  <c:v>0:24</c:v>
                </c:pt>
                <c:pt idx="135">
                  <c:v>0:30</c:v>
                </c:pt>
                <c:pt idx="136">
                  <c:v>0:36</c:v>
                </c:pt>
                <c:pt idx="137">
                  <c:v>0:42</c:v>
                </c:pt>
                <c:pt idx="138">
                  <c:v>0:48</c:v>
                </c:pt>
                <c:pt idx="139">
                  <c:v>0:54</c:v>
                </c:pt>
                <c:pt idx="140">
                  <c:v>1:00</c:v>
                </c:pt>
                <c:pt idx="141">
                  <c:v>1:06</c:v>
                </c:pt>
                <c:pt idx="142">
                  <c:v>1:12</c:v>
                </c:pt>
                <c:pt idx="143">
                  <c:v>1:18</c:v>
                </c:pt>
                <c:pt idx="144">
                  <c:v>1:24</c:v>
                </c:pt>
                <c:pt idx="145">
                  <c:v>1:30</c:v>
                </c:pt>
                <c:pt idx="146">
                  <c:v>1:36</c:v>
                </c:pt>
                <c:pt idx="147">
                  <c:v>1:42</c:v>
                </c:pt>
                <c:pt idx="148">
                  <c:v>1:48</c:v>
                </c:pt>
                <c:pt idx="149">
                  <c:v>1:54</c:v>
                </c:pt>
                <c:pt idx="150">
                  <c:v>2:00</c:v>
                </c:pt>
                <c:pt idx="151">
                  <c:v>2:06</c:v>
                </c:pt>
                <c:pt idx="152">
                  <c:v>2:12</c:v>
                </c:pt>
                <c:pt idx="153">
                  <c:v>2:18</c:v>
                </c:pt>
                <c:pt idx="154">
                  <c:v>2:24</c:v>
                </c:pt>
                <c:pt idx="155">
                  <c:v>2:30</c:v>
                </c:pt>
                <c:pt idx="156">
                  <c:v>2:36</c:v>
                </c:pt>
                <c:pt idx="157">
                  <c:v>2:42</c:v>
                </c:pt>
                <c:pt idx="158">
                  <c:v>2:48</c:v>
                </c:pt>
                <c:pt idx="159">
                  <c:v>2:54</c:v>
                </c:pt>
                <c:pt idx="160">
                  <c:v>3:00</c:v>
                </c:pt>
                <c:pt idx="161">
                  <c:v>3:06</c:v>
                </c:pt>
                <c:pt idx="162">
                  <c:v>3:12</c:v>
                </c:pt>
                <c:pt idx="163">
                  <c:v>3:18</c:v>
                </c:pt>
                <c:pt idx="164">
                  <c:v>3:24</c:v>
                </c:pt>
                <c:pt idx="165">
                  <c:v>3:30</c:v>
                </c:pt>
                <c:pt idx="166">
                  <c:v>3:36</c:v>
                </c:pt>
                <c:pt idx="167">
                  <c:v>3:42</c:v>
                </c:pt>
                <c:pt idx="168">
                  <c:v>3:48</c:v>
                </c:pt>
                <c:pt idx="169">
                  <c:v>3:54</c:v>
                </c:pt>
                <c:pt idx="170">
                  <c:v>4:00</c:v>
                </c:pt>
                <c:pt idx="171">
                  <c:v>4:06</c:v>
                </c:pt>
                <c:pt idx="172">
                  <c:v>4:12</c:v>
                </c:pt>
                <c:pt idx="173">
                  <c:v>4:18</c:v>
                </c:pt>
                <c:pt idx="174">
                  <c:v>4:24</c:v>
                </c:pt>
                <c:pt idx="175">
                  <c:v>4:30</c:v>
                </c:pt>
                <c:pt idx="176">
                  <c:v>4:36</c:v>
                </c:pt>
                <c:pt idx="177">
                  <c:v>4:42</c:v>
                </c:pt>
                <c:pt idx="178">
                  <c:v>4:48</c:v>
                </c:pt>
                <c:pt idx="179">
                  <c:v>4:54</c:v>
                </c:pt>
                <c:pt idx="180">
                  <c:v>5:00</c:v>
                </c:pt>
                <c:pt idx="181">
                  <c:v>5:06</c:v>
                </c:pt>
                <c:pt idx="182">
                  <c:v>5:12</c:v>
                </c:pt>
                <c:pt idx="183">
                  <c:v>5:18</c:v>
                </c:pt>
                <c:pt idx="184">
                  <c:v>5:24</c:v>
                </c:pt>
                <c:pt idx="185">
                  <c:v>5:30</c:v>
                </c:pt>
                <c:pt idx="186">
                  <c:v>5:36</c:v>
                </c:pt>
                <c:pt idx="187">
                  <c:v>5:42</c:v>
                </c:pt>
                <c:pt idx="188">
                  <c:v>5:48</c:v>
                </c:pt>
                <c:pt idx="189">
                  <c:v>5:54</c:v>
                </c:pt>
                <c:pt idx="190">
                  <c:v>6:00</c:v>
                </c:pt>
                <c:pt idx="191">
                  <c:v>6:06</c:v>
                </c:pt>
                <c:pt idx="192">
                  <c:v>6:12</c:v>
                </c:pt>
                <c:pt idx="193">
                  <c:v>6:18</c:v>
                </c:pt>
                <c:pt idx="194">
                  <c:v>6:24</c:v>
                </c:pt>
                <c:pt idx="195">
                  <c:v>6:30</c:v>
                </c:pt>
                <c:pt idx="196">
                  <c:v>6:36</c:v>
                </c:pt>
                <c:pt idx="197">
                  <c:v>6:42</c:v>
                </c:pt>
                <c:pt idx="198">
                  <c:v>6:48</c:v>
                </c:pt>
                <c:pt idx="199">
                  <c:v>6:54</c:v>
                </c:pt>
                <c:pt idx="200">
                  <c:v>7:00</c:v>
                </c:pt>
                <c:pt idx="201">
                  <c:v>7:06</c:v>
                </c:pt>
                <c:pt idx="202">
                  <c:v>7:12</c:v>
                </c:pt>
                <c:pt idx="203">
                  <c:v>7:18</c:v>
                </c:pt>
                <c:pt idx="204">
                  <c:v>7:24</c:v>
                </c:pt>
                <c:pt idx="205">
                  <c:v>7:30</c:v>
                </c:pt>
                <c:pt idx="206">
                  <c:v>7:36</c:v>
                </c:pt>
                <c:pt idx="207">
                  <c:v>7:42</c:v>
                </c:pt>
                <c:pt idx="208">
                  <c:v>7:48</c:v>
                </c:pt>
                <c:pt idx="209">
                  <c:v>7:54</c:v>
                </c:pt>
                <c:pt idx="210">
                  <c:v>8:00</c:v>
                </c:pt>
                <c:pt idx="211">
                  <c:v>8:06</c:v>
                </c:pt>
                <c:pt idx="212">
                  <c:v>8:12</c:v>
                </c:pt>
                <c:pt idx="213">
                  <c:v>8:18</c:v>
                </c:pt>
                <c:pt idx="214">
                  <c:v>8:24</c:v>
                </c:pt>
                <c:pt idx="215">
                  <c:v>8:30</c:v>
                </c:pt>
                <c:pt idx="216">
                  <c:v>8:36</c:v>
                </c:pt>
                <c:pt idx="217">
                  <c:v>8:42</c:v>
                </c:pt>
                <c:pt idx="218">
                  <c:v>8:48</c:v>
                </c:pt>
                <c:pt idx="219">
                  <c:v>8:54</c:v>
                </c:pt>
                <c:pt idx="220">
                  <c:v>9:00</c:v>
                </c:pt>
                <c:pt idx="221">
                  <c:v>9:06</c:v>
                </c:pt>
                <c:pt idx="222">
                  <c:v>9:12</c:v>
                </c:pt>
                <c:pt idx="223">
                  <c:v>9:18</c:v>
                </c:pt>
                <c:pt idx="224">
                  <c:v>9:24</c:v>
                </c:pt>
                <c:pt idx="225">
                  <c:v>9:30</c:v>
                </c:pt>
                <c:pt idx="226">
                  <c:v>9:36</c:v>
                </c:pt>
                <c:pt idx="227">
                  <c:v>9:42</c:v>
                </c:pt>
                <c:pt idx="228">
                  <c:v>9:48</c:v>
                </c:pt>
                <c:pt idx="229">
                  <c:v>9:54</c:v>
                </c:pt>
                <c:pt idx="230">
                  <c:v>10:00</c:v>
                </c:pt>
                <c:pt idx="231">
                  <c:v>10:06</c:v>
                </c:pt>
                <c:pt idx="232">
                  <c:v>10:12</c:v>
                </c:pt>
                <c:pt idx="233">
                  <c:v>10:18</c:v>
                </c:pt>
                <c:pt idx="234">
                  <c:v>10:24</c:v>
                </c:pt>
                <c:pt idx="235">
                  <c:v>10:30</c:v>
                </c:pt>
                <c:pt idx="236">
                  <c:v>10:36</c:v>
                </c:pt>
                <c:pt idx="237">
                  <c:v>10:42</c:v>
                </c:pt>
                <c:pt idx="238">
                  <c:v>10:48</c:v>
                </c:pt>
                <c:pt idx="239">
                  <c:v>10:54</c:v>
                </c:pt>
                <c:pt idx="240">
                  <c:v>11:00</c:v>
                </c:pt>
                <c:pt idx="241">
                  <c:v>11:06</c:v>
                </c:pt>
                <c:pt idx="242">
                  <c:v>11:12</c:v>
                </c:pt>
                <c:pt idx="243">
                  <c:v>11:18</c:v>
                </c:pt>
                <c:pt idx="244">
                  <c:v>11:24</c:v>
                </c:pt>
                <c:pt idx="245">
                  <c:v>11:30</c:v>
                </c:pt>
                <c:pt idx="246">
                  <c:v>11:36</c:v>
                </c:pt>
                <c:pt idx="247">
                  <c:v>11:42</c:v>
                </c:pt>
                <c:pt idx="248">
                  <c:v>11:48</c:v>
                </c:pt>
                <c:pt idx="249">
                  <c:v>11:54</c:v>
                </c:pt>
                <c:pt idx="250">
                  <c:v>12:00</c:v>
                </c:pt>
                <c:pt idx="251">
                  <c:v>12:06</c:v>
                </c:pt>
                <c:pt idx="252">
                  <c:v>12:12</c:v>
                </c:pt>
                <c:pt idx="253">
                  <c:v>12:18</c:v>
                </c:pt>
                <c:pt idx="254">
                  <c:v>12:24</c:v>
                </c:pt>
                <c:pt idx="255">
                  <c:v>12:30</c:v>
                </c:pt>
                <c:pt idx="256">
                  <c:v>12:36</c:v>
                </c:pt>
                <c:pt idx="257">
                  <c:v>12:42</c:v>
                </c:pt>
                <c:pt idx="258">
                  <c:v>12:48</c:v>
                </c:pt>
                <c:pt idx="259">
                  <c:v>12:54</c:v>
                </c:pt>
                <c:pt idx="260">
                  <c:v>13:00</c:v>
                </c:pt>
                <c:pt idx="261">
                  <c:v>13:06</c:v>
                </c:pt>
                <c:pt idx="262">
                  <c:v>13:12</c:v>
                </c:pt>
                <c:pt idx="263">
                  <c:v>13:18</c:v>
                </c:pt>
                <c:pt idx="264">
                  <c:v>13:24</c:v>
                </c:pt>
                <c:pt idx="265">
                  <c:v>13:30</c:v>
                </c:pt>
                <c:pt idx="266">
                  <c:v>13:36</c:v>
                </c:pt>
                <c:pt idx="267">
                  <c:v>13:42</c:v>
                </c:pt>
                <c:pt idx="268">
                  <c:v>13:48</c:v>
                </c:pt>
                <c:pt idx="269">
                  <c:v>13:54</c:v>
                </c:pt>
                <c:pt idx="270">
                  <c:v>14:00</c:v>
                </c:pt>
                <c:pt idx="285">
                  <c:v>Temperatures and heat-flux densities on Side 2  </c:v>
                </c:pt>
                <c:pt idx="288">
                  <c:v>time</c:v>
                </c:pt>
                <c:pt idx="290">
                  <c:v>14:00</c:v>
                </c:pt>
                <c:pt idx="291">
                  <c:v>14:06</c:v>
                </c:pt>
                <c:pt idx="292">
                  <c:v>14:12</c:v>
                </c:pt>
                <c:pt idx="293">
                  <c:v>14:18</c:v>
                </c:pt>
                <c:pt idx="294">
                  <c:v>14:24</c:v>
                </c:pt>
                <c:pt idx="295">
                  <c:v>14:30</c:v>
                </c:pt>
                <c:pt idx="296">
                  <c:v>14:36</c:v>
                </c:pt>
                <c:pt idx="297">
                  <c:v>14:42</c:v>
                </c:pt>
                <c:pt idx="298">
                  <c:v>14:48</c:v>
                </c:pt>
                <c:pt idx="299">
                  <c:v>14:54</c:v>
                </c:pt>
                <c:pt idx="300">
                  <c:v>15:00</c:v>
                </c:pt>
                <c:pt idx="301">
                  <c:v>15:06</c:v>
                </c:pt>
                <c:pt idx="302">
                  <c:v>15:12</c:v>
                </c:pt>
                <c:pt idx="303">
                  <c:v>15:18</c:v>
                </c:pt>
                <c:pt idx="304">
                  <c:v>15:24</c:v>
                </c:pt>
                <c:pt idx="305">
                  <c:v>15:30</c:v>
                </c:pt>
                <c:pt idx="306">
                  <c:v>15:36</c:v>
                </c:pt>
                <c:pt idx="307">
                  <c:v>15:42</c:v>
                </c:pt>
                <c:pt idx="308">
                  <c:v>15:48</c:v>
                </c:pt>
                <c:pt idx="309">
                  <c:v>15:54</c:v>
                </c:pt>
                <c:pt idx="310">
                  <c:v>16:00</c:v>
                </c:pt>
                <c:pt idx="311">
                  <c:v>16:06</c:v>
                </c:pt>
                <c:pt idx="312">
                  <c:v>16:12</c:v>
                </c:pt>
                <c:pt idx="313">
                  <c:v>16:18</c:v>
                </c:pt>
                <c:pt idx="314">
                  <c:v>16:24</c:v>
                </c:pt>
                <c:pt idx="315">
                  <c:v>16:30</c:v>
                </c:pt>
                <c:pt idx="316">
                  <c:v>16:36</c:v>
                </c:pt>
                <c:pt idx="317">
                  <c:v>16:42</c:v>
                </c:pt>
                <c:pt idx="318">
                  <c:v>16:48</c:v>
                </c:pt>
                <c:pt idx="319">
                  <c:v>16:54</c:v>
                </c:pt>
                <c:pt idx="320">
                  <c:v>17:00</c:v>
                </c:pt>
                <c:pt idx="321">
                  <c:v>17:06</c:v>
                </c:pt>
                <c:pt idx="322">
                  <c:v>17:12</c:v>
                </c:pt>
                <c:pt idx="323">
                  <c:v>17:18</c:v>
                </c:pt>
                <c:pt idx="324">
                  <c:v>17:24</c:v>
                </c:pt>
                <c:pt idx="325">
                  <c:v>17:30</c:v>
                </c:pt>
                <c:pt idx="326">
                  <c:v>17:36</c:v>
                </c:pt>
                <c:pt idx="327">
                  <c:v>17:42</c:v>
                </c:pt>
                <c:pt idx="328">
                  <c:v>17:48</c:v>
                </c:pt>
                <c:pt idx="329">
                  <c:v>17:54</c:v>
                </c:pt>
                <c:pt idx="330">
                  <c:v>18:00</c:v>
                </c:pt>
                <c:pt idx="331">
                  <c:v>18:06</c:v>
                </c:pt>
                <c:pt idx="332">
                  <c:v>18:12</c:v>
                </c:pt>
                <c:pt idx="333">
                  <c:v>18:18</c:v>
                </c:pt>
                <c:pt idx="334">
                  <c:v>18:24</c:v>
                </c:pt>
                <c:pt idx="335">
                  <c:v>18:30</c:v>
                </c:pt>
                <c:pt idx="336">
                  <c:v>18:36</c:v>
                </c:pt>
                <c:pt idx="337">
                  <c:v>18:42</c:v>
                </c:pt>
                <c:pt idx="338">
                  <c:v>18:48</c:v>
                </c:pt>
                <c:pt idx="339">
                  <c:v>18:54</c:v>
                </c:pt>
                <c:pt idx="340">
                  <c:v>19:00</c:v>
                </c:pt>
                <c:pt idx="341">
                  <c:v>19:06</c:v>
                </c:pt>
                <c:pt idx="342">
                  <c:v>19:12</c:v>
                </c:pt>
                <c:pt idx="343">
                  <c:v>19:18</c:v>
                </c:pt>
                <c:pt idx="344">
                  <c:v>19:24</c:v>
                </c:pt>
                <c:pt idx="345">
                  <c:v>19:30</c:v>
                </c:pt>
                <c:pt idx="346">
                  <c:v>19:36</c:v>
                </c:pt>
                <c:pt idx="347">
                  <c:v>19:42</c:v>
                </c:pt>
                <c:pt idx="348">
                  <c:v>19:48</c:v>
                </c:pt>
                <c:pt idx="349">
                  <c:v>19:54</c:v>
                </c:pt>
                <c:pt idx="350">
                  <c:v>20:00</c:v>
                </c:pt>
                <c:pt idx="351">
                  <c:v>20:06</c:v>
                </c:pt>
                <c:pt idx="352">
                  <c:v>20:12</c:v>
                </c:pt>
                <c:pt idx="353">
                  <c:v>20:18</c:v>
                </c:pt>
                <c:pt idx="354">
                  <c:v>20:24</c:v>
                </c:pt>
                <c:pt idx="355">
                  <c:v>20:30</c:v>
                </c:pt>
                <c:pt idx="356">
                  <c:v>20:36</c:v>
                </c:pt>
                <c:pt idx="357">
                  <c:v>20:42</c:v>
                </c:pt>
                <c:pt idx="358">
                  <c:v>20:48</c:v>
                </c:pt>
                <c:pt idx="359">
                  <c:v>20:54</c:v>
                </c:pt>
                <c:pt idx="360">
                  <c:v>21:00</c:v>
                </c:pt>
                <c:pt idx="361">
                  <c:v>21:06</c:v>
                </c:pt>
                <c:pt idx="362">
                  <c:v>21:12</c:v>
                </c:pt>
                <c:pt idx="363">
                  <c:v>21:18</c:v>
                </c:pt>
                <c:pt idx="364">
                  <c:v>21:24</c:v>
                </c:pt>
                <c:pt idx="365">
                  <c:v>21:30</c:v>
                </c:pt>
                <c:pt idx="366">
                  <c:v>21:36</c:v>
                </c:pt>
                <c:pt idx="367">
                  <c:v>21:42</c:v>
                </c:pt>
                <c:pt idx="368">
                  <c:v>21:48</c:v>
                </c:pt>
                <c:pt idx="369">
                  <c:v>21:54</c:v>
                </c:pt>
                <c:pt idx="370">
                  <c:v>22:00</c:v>
                </c:pt>
                <c:pt idx="371">
                  <c:v>22:06</c:v>
                </c:pt>
                <c:pt idx="372">
                  <c:v>22:12</c:v>
                </c:pt>
                <c:pt idx="373">
                  <c:v>22:18</c:v>
                </c:pt>
                <c:pt idx="374">
                  <c:v>22:24</c:v>
                </c:pt>
                <c:pt idx="375">
                  <c:v>22:30</c:v>
                </c:pt>
                <c:pt idx="376">
                  <c:v>22:36</c:v>
                </c:pt>
                <c:pt idx="377">
                  <c:v>22:42</c:v>
                </c:pt>
                <c:pt idx="378">
                  <c:v>22:48</c:v>
                </c:pt>
                <c:pt idx="379">
                  <c:v>22:54</c:v>
                </c:pt>
                <c:pt idx="380">
                  <c:v>23:00</c:v>
                </c:pt>
                <c:pt idx="381">
                  <c:v>23:06</c:v>
                </c:pt>
                <c:pt idx="382">
                  <c:v>23:12</c:v>
                </c:pt>
                <c:pt idx="383">
                  <c:v>23:18</c:v>
                </c:pt>
                <c:pt idx="384">
                  <c:v>23:24</c:v>
                </c:pt>
                <c:pt idx="385">
                  <c:v>23:30</c:v>
                </c:pt>
                <c:pt idx="386">
                  <c:v>23:36</c:v>
                </c:pt>
                <c:pt idx="387">
                  <c:v>23:42</c:v>
                </c:pt>
                <c:pt idx="388">
                  <c:v>23:48</c:v>
                </c:pt>
                <c:pt idx="389">
                  <c:v>23:54</c:v>
                </c:pt>
                <c:pt idx="390">
                  <c:v>0:00</c:v>
                </c:pt>
                <c:pt idx="391">
                  <c:v>0:06</c:v>
                </c:pt>
                <c:pt idx="392">
                  <c:v>0:12</c:v>
                </c:pt>
                <c:pt idx="393">
                  <c:v>0:18</c:v>
                </c:pt>
                <c:pt idx="394">
                  <c:v>0:24</c:v>
                </c:pt>
                <c:pt idx="395">
                  <c:v>0:30</c:v>
                </c:pt>
                <c:pt idx="396">
                  <c:v>0:36</c:v>
                </c:pt>
                <c:pt idx="397">
                  <c:v>0:42</c:v>
                </c:pt>
                <c:pt idx="398">
                  <c:v>0:48</c:v>
                </c:pt>
                <c:pt idx="399">
                  <c:v>0:54</c:v>
                </c:pt>
                <c:pt idx="400">
                  <c:v>1:00</c:v>
                </c:pt>
                <c:pt idx="401">
                  <c:v>1:06</c:v>
                </c:pt>
                <c:pt idx="402">
                  <c:v>1:12</c:v>
                </c:pt>
                <c:pt idx="403">
                  <c:v>1:18</c:v>
                </c:pt>
                <c:pt idx="404">
                  <c:v>1:24</c:v>
                </c:pt>
                <c:pt idx="405">
                  <c:v>1:30</c:v>
                </c:pt>
                <c:pt idx="406">
                  <c:v>1:36</c:v>
                </c:pt>
                <c:pt idx="407">
                  <c:v>1:42</c:v>
                </c:pt>
                <c:pt idx="408">
                  <c:v>1:48</c:v>
                </c:pt>
                <c:pt idx="409">
                  <c:v>1:54</c:v>
                </c:pt>
                <c:pt idx="410">
                  <c:v>2:00</c:v>
                </c:pt>
                <c:pt idx="411">
                  <c:v>2:06</c:v>
                </c:pt>
                <c:pt idx="412">
                  <c:v>2:12</c:v>
                </c:pt>
                <c:pt idx="413">
                  <c:v>2:18</c:v>
                </c:pt>
                <c:pt idx="414">
                  <c:v>2:24</c:v>
                </c:pt>
                <c:pt idx="415">
                  <c:v>2:30</c:v>
                </c:pt>
                <c:pt idx="416">
                  <c:v>2:36</c:v>
                </c:pt>
                <c:pt idx="417">
                  <c:v>2:42</c:v>
                </c:pt>
                <c:pt idx="418">
                  <c:v>2:48</c:v>
                </c:pt>
                <c:pt idx="419">
                  <c:v>2:54</c:v>
                </c:pt>
                <c:pt idx="420">
                  <c:v>3:00</c:v>
                </c:pt>
                <c:pt idx="421">
                  <c:v>3:06</c:v>
                </c:pt>
                <c:pt idx="422">
                  <c:v>3:12</c:v>
                </c:pt>
                <c:pt idx="423">
                  <c:v>3:18</c:v>
                </c:pt>
                <c:pt idx="424">
                  <c:v>3:24</c:v>
                </c:pt>
                <c:pt idx="425">
                  <c:v>3:30</c:v>
                </c:pt>
                <c:pt idx="426">
                  <c:v>3:36</c:v>
                </c:pt>
                <c:pt idx="427">
                  <c:v>3:42</c:v>
                </c:pt>
                <c:pt idx="428">
                  <c:v>3:48</c:v>
                </c:pt>
                <c:pt idx="429">
                  <c:v>3:54</c:v>
                </c:pt>
                <c:pt idx="430">
                  <c:v>4:00</c:v>
                </c:pt>
                <c:pt idx="431">
                  <c:v>4:06</c:v>
                </c:pt>
                <c:pt idx="432">
                  <c:v>4:12</c:v>
                </c:pt>
                <c:pt idx="433">
                  <c:v>4:18</c:v>
                </c:pt>
                <c:pt idx="434">
                  <c:v>4:24</c:v>
                </c:pt>
                <c:pt idx="435">
                  <c:v>4:30</c:v>
                </c:pt>
                <c:pt idx="436">
                  <c:v>4:36</c:v>
                </c:pt>
                <c:pt idx="437">
                  <c:v>4:42</c:v>
                </c:pt>
                <c:pt idx="438">
                  <c:v>4:48</c:v>
                </c:pt>
                <c:pt idx="439">
                  <c:v>4:54</c:v>
                </c:pt>
                <c:pt idx="440">
                  <c:v>5:00</c:v>
                </c:pt>
                <c:pt idx="441">
                  <c:v>5:06</c:v>
                </c:pt>
                <c:pt idx="442">
                  <c:v>5:12</c:v>
                </c:pt>
                <c:pt idx="443">
                  <c:v>5:18</c:v>
                </c:pt>
                <c:pt idx="444">
                  <c:v>5:24</c:v>
                </c:pt>
                <c:pt idx="445">
                  <c:v>5:30</c:v>
                </c:pt>
                <c:pt idx="446">
                  <c:v>5:36</c:v>
                </c:pt>
                <c:pt idx="447">
                  <c:v>5:42</c:v>
                </c:pt>
                <c:pt idx="448">
                  <c:v>5:48</c:v>
                </c:pt>
                <c:pt idx="449">
                  <c:v>5:54</c:v>
                </c:pt>
                <c:pt idx="450">
                  <c:v>6:00</c:v>
                </c:pt>
                <c:pt idx="451">
                  <c:v>6:06</c:v>
                </c:pt>
                <c:pt idx="452">
                  <c:v>6:12</c:v>
                </c:pt>
                <c:pt idx="453">
                  <c:v>6:18</c:v>
                </c:pt>
                <c:pt idx="454">
                  <c:v>6:24</c:v>
                </c:pt>
                <c:pt idx="455">
                  <c:v>6:30</c:v>
                </c:pt>
                <c:pt idx="456">
                  <c:v>6:36</c:v>
                </c:pt>
                <c:pt idx="457">
                  <c:v>6:42</c:v>
                </c:pt>
                <c:pt idx="458">
                  <c:v>6:48</c:v>
                </c:pt>
                <c:pt idx="459">
                  <c:v>6:54</c:v>
                </c:pt>
                <c:pt idx="460">
                  <c:v>7:00</c:v>
                </c:pt>
                <c:pt idx="461">
                  <c:v>7:06</c:v>
                </c:pt>
                <c:pt idx="462">
                  <c:v>7:12</c:v>
                </c:pt>
                <c:pt idx="463">
                  <c:v>7:18</c:v>
                </c:pt>
                <c:pt idx="464">
                  <c:v>7:24</c:v>
                </c:pt>
                <c:pt idx="465">
                  <c:v>7:30</c:v>
                </c:pt>
                <c:pt idx="466">
                  <c:v>7:36</c:v>
                </c:pt>
                <c:pt idx="467">
                  <c:v>7:42</c:v>
                </c:pt>
                <c:pt idx="468">
                  <c:v>7:48</c:v>
                </c:pt>
                <c:pt idx="469">
                  <c:v>7:54</c:v>
                </c:pt>
                <c:pt idx="470">
                  <c:v>8:00</c:v>
                </c:pt>
                <c:pt idx="471">
                  <c:v>8:06</c:v>
                </c:pt>
                <c:pt idx="472">
                  <c:v>8:12</c:v>
                </c:pt>
                <c:pt idx="473">
                  <c:v>8:18</c:v>
                </c:pt>
                <c:pt idx="474">
                  <c:v>8:24</c:v>
                </c:pt>
                <c:pt idx="475">
                  <c:v>8:30</c:v>
                </c:pt>
                <c:pt idx="476">
                  <c:v>8:36</c:v>
                </c:pt>
                <c:pt idx="477">
                  <c:v>8:42</c:v>
                </c:pt>
                <c:pt idx="478">
                  <c:v>8:48</c:v>
                </c:pt>
                <c:pt idx="479">
                  <c:v>8:54</c:v>
                </c:pt>
                <c:pt idx="480">
                  <c:v>9:00</c:v>
                </c:pt>
                <c:pt idx="481">
                  <c:v>9:06</c:v>
                </c:pt>
                <c:pt idx="482">
                  <c:v>9:12</c:v>
                </c:pt>
                <c:pt idx="483">
                  <c:v>9:18</c:v>
                </c:pt>
                <c:pt idx="484">
                  <c:v>9:24</c:v>
                </c:pt>
                <c:pt idx="485">
                  <c:v>9:30</c:v>
                </c:pt>
                <c:pt idx="486">
                  <c:v>9:36</c:v>
                </c:pt>
                <c:pt idx="487">
                  <c:v>9:42</c:v>
                </c:pt>
                <c:pt idx="488">
                  <c:v>9:48</c:v>
                </c:pt>
                <c:pt idx="489">
                  <c:v>9:54</c:v>
                </c:pt>
                <c:pt idx="490">
                  <c:v>10:00</c:v>
                </c:pt>
                <c:pt idx="491">
                  <c:v>10:06</c:v>
                </c:pt>
                <c:pt idx="492">
                  <c:v>10:12</c:v>
                </c:pt>
                <c:pt idx="493">
                  <c:v>10:18</c:v>
                </c:pt>
                <c:pt idx="494">
                  <c:v>10:24</c:v>
                </c:pt>
                <c:pt idx="495">
                  <c:v>10:30</c:v>
                </c:pt>
                <c:pt idx="496">
                  <c:v>10:36</c:v>
                </c:pt>
                <c:pt idx="497">
                  <c:v>10:42</c:v>
                </c:pt>
                <c:pt idx="498">
                  <c:v>10:48</c:v>
                </c:pt>
                <c:pt idx="499">
                  <c:v>10:54</c:v>
                </c:pt>
                <c:pt idx="500">
                  <c:v>11:00</c:v>
                </c:pt>
                <c:pt idx="501">
                  <c:v>11:06</c:v>
                </c:pt>
                <c:pt idx="502">
                  <c:v>11:12</c:v>
                </c:pt>
                <c:pt idx="503">
                  <c:v>11:18</c:v>
                </c:pt>
                <c:pt idx="504">
                  <c:v>11:24</c:v>
                </c:pt>
                <c:pt idx="505">
                  <c:v>11:30</c:v>
                </c:pt>
                <c:pt idx="506">
                  <c:v>11:36</c:v>
                </c:pt>
                <c:pt idx="507">
                  <c:v>11:42</c:v>
                </c:pt>
                <c:pt idx="508">
                  <c:v>11:48</c:v>
                </c:pt>
                <c:pt idx="509">
                  <c:v>11:54</c:v>
                </c:pt>
                <c:pt idx="510">
                  <c:v>12:00</c:v>
                </c:pt>
                <c:pt idx="511">
                  <c:v>12:06</c:v>
                </c:pt>
                <c:pt idx="512">
                  <c:v>12:12</c:v>
                </c:pt>
                <c:pt idx="513">
                  <c:v>12:18</c:v>
                </c:pt>
                <c:pt idx="514">
                  <c:v>12:24</c:v>
                </c:pt>
                <c:pt idx="515">
                  <c:v>12:30</c:v>
                </c:pt>
                <c:pt idx="516">
                  <c:v>12:36</c:v>
                </c:pt>
                <c:pt idx="517">
                  <c:v>12:42</c:v>
                </c:pt>
                <c:pt idx="518">
                  <c:v>12:48</c:v>
                </c:pt>
                <c:pt idx="519">
                  <c:v>12:54</c:v>
                </c:pt>
                <c:pt idx="520">
                  <c:v>13:00</c:v>
                </c:pt>
                <c:pt idx="521">
                  <c:v>13:06</c:v>
                </c:pt>
                <c:pt idx="522">
                  <c:v>13:12</c:v>
                </c:pt>
                <c:pt idx="523">
                  <c:v>13:18</c:v>
                </c:pt>
                <c:pt idx="524">
                  <c:v>13:24</c:v>
                </c:pt>
                <c:pt idx="525">
                  <c:v>13:30</c:v>
                </c:pt>
                <c:pt idx="526">
                  <c:v>13:36</c:v>
                </c:pt>
                <c:pt idx="527">
                  <c:v>13:42</c:v>
                </c:pt>
                <c:pt idx="528">
                  <c:v>13:48</c:v>
                </c:pt>
                <c:pt idx="529">
                  <c:v>13:54</c:v>
                </c:pt>
                <c:pt idx="530">
                  <c:v>14:00</c:v>
                </c:pt>
                <c:pt idx="531">
                  <c:v>14:06</c:v>
                </c:pt>
                <c:pt idx="532">
                  <c:v>14:12</c:v>
                </c:pt>
                <c:pt idx="533">
                  <c:v>14:18</c:v>
                </c:pt>
                <c:pt idx="534">
                  <c:v>14:24</c:v>
                </c:pt>
                <c:pt idx="535">
                  <c:v>14:30</c:v>
                </c:pt>
                <c:pt idx="536">
                  <c:v>14:36</c:v>
                </c:pt>
                <c:pt idx="537">
                  <c:v>14:42</c:v>
                </c:pt>
                <c:pt idx="538">
                  <c:v>14:48</c:v>
                </c:pt>
                <c:pt idx="539">
                  <c:v>14:54</c:v>
                </c:pt>
                <c:pt idx="540">
                  <c:v>15:00</c:v>
                </c:pt>
                <c:pt idx="541">
                  <c:v>15:06</c:v>
                </c:pt>
                <c:pt idx="542">
                  <c:v>15:12</c:v>
                </c:pt>
                <c:pt idx="543">
                  <c:v>15:18</c:v>
                </c:pt>
                <c:pt idx="544">
                  <c:v>15:24</c:v>
                </c:pt>
                <c:pt idx="545">
                  <c:v>15:30</c:v>
                </c:pt>
                <c:pt idx="546">
                  <c:v>15:36</c:v>
                </c:pt>
                <c:pt idx="547">
                  <c:v>15:42</c:v>
                </c:pt>
                <c:pt idx="548">
                  <c:v>15:48</c:v>
                </c:pt>
                <c:pt idx="549">
                  <c:v>15:54</c:v>
                </c:pt>
                <c:pt idx="550">
                  <c:v>16:00</c:v>
                </c:pt>
                <c:pt idx="551">
                  <c:v>16:06</c:v>
                </c:pt>
                <c:pt idx="552">
                  <c:v>16:12</c:v>
                </c:pt>
                <c:pt idx="553">
                  <c:v>16:18</c:v>
                </c:pt>
                <c:pt idx="554">
                  <c:v>16:24</c:v>
                </c:pt>
                <c:pt idx="555">
                  <c:v>16:30</c:v>
                </c:pt>
                <c:pt idx="556">
                  <c:v>16:36</c:v>
                </c:pt>
                <c:pt idx="557">
                  <c:v>16:42</c:v>
                </c:pt>
                <c:pt idx="558">
                  <c:v>16:48</c:v>
                </c:pt>
                <c:pt idx="559">
                  <c:v>16:54</c:v>
                </c:pt>
                <c:pt idx="560">
                  <c:v>17:00</c:v>
                </c:pt>
              </c:strCache>
            </c:strRef>
          </c:cat>
          <c:val>
            <c:numRef>
              <c:f>'Interactive Chart'!$AH$7:$AH$567</c:f>
              <c:numCache>
                <c:formatCode>0.00</c:formatCode>
                <c:ptCount val="561"/>
                <c:pt idx="0">
                  <c:v>1.1036651344828692</c:v>
                </c:pt>
                <c:pt idx="1">
                  <c:v>1.103663181606255</c:v>
                </c:pt>
                <c:pt idx="2">
                  <c:v>1.1036645489958812</c:v>
                </c:pt>
                <c:pt idx="3">
                  <c:v>1.1036692357146074</c:v>
                </c:pt>
                <c:pt idx="4">
                  <c:v>1.1036772385503906</c:v>
                </c:pt>
                <c:pt idx="5">
                  <c:v>1.1036885520184867</c:v>
                </c:pt>
                <c:pt idx="6">
                  <c:v>1.1037031683652101</c:v>
                </c:pt>
                <c:pt idx="7">
                  <c:v>1.1037210775732467</c:v>
                </c:pt>
                <c:pt idx="8">
                  <c:v>1.1037422673685198</c:v>
                </c:pt>
                <c:pt idx="9">
                  <c:v>1.1037667232286026</c:v>
                </c:pt>
                <c:pt idx="10">
                  <c:v>1.1037944283926695</c:v>
                </c:pt>
                <c:pt idx="11">
                  <c:v>1.1038253638729856</c:v>
                </c:pt>
                <c:pt idx="12">
                  <c:v>1.1038595084679177</c:v>
                </c:pt>
                <c:pt idx="13">
                  <c:v>1.1038968387764658</c:v>
                </c:pt>
                <c:pt idx="14">
                  <c:v>1.1039373292143013</c:v>
                </c:pt>
                <c:pt idx="15">
                  <c:v>1.1039809520313009</c:v>
                </c:pt>
                <c:pt idx="16">
                  <c:v>1.1040276773305644</c:v>
                </c:pt>
                <c:pt idx="17">
                  <c:v>1.104077473088906</c:v>
                </c:pt>
                <c:pt idx="18">
                  <c:v>1.1041303051788001</c:v>
                </c:pt>
                <c:pt idx="19">
                  <c:v>1.1041861373917712</c:v>
                </c:pt>
                <c:pt idx="20">
                  <c:v>1.1042449314632097</c:v>
                </c:pt>
                <c:pt idx="21">
                  <c:v>1.1043066470985958</c:v>
                </c:pt>
                <c:pt idx="22">
                  <c:v>1.1043712420011154</c:v>
                </c:pt>
                <c:pt idx="23">
                  <c:v>1.1044386719006494</c:v>
                </c:pt>
                <c:pt idx="24">
                  <c:v>1.1045088905841127</c:v>
                </c:pt>
                <c:pt idx="25">
                  <c:v>1.1045818499271269</c:v>
                </c:pt>
                <c:pt idx="26">
                  <c:v>1.1046574999270031</c:v>
                </c:pt>
                <c:pt idx="27">
                  <c:v>1.1047357887370097</c:v>
                </c:pt>
                <c:pt idx="28">
                  <c:v>1.1048166627019076</c:v>
                </c:pt>
                <c:pt idx="29">
                  <c:v>1.1049000663947206</c:v>
                </c:pt>
                <c:pt idx="30">
                  <c:v>1.1049859426547235</c:v>
                </c:pt>
                <c:pt idx="31">
                  <c:v>1.1050742326266181</c:v>
                </c:pt>
                <c:pt idx="32">
                  <c:v>1.1051648758008672</c:v>
                </c:pt>
                <c:pt idx="33">
                  <c:v>1.1052578100551664</c:v>
                </c:pt>
                <c:pt idx="34">
                  <c:v>1.1053529716970214</c:v>
                </c:pt>
                <c:pt idx="35">
                  <c:v>1.1054502955073948</c:v>
                </c:pt>
                <c:pt idx="36">
                  <c:v>1.1055497147854096</c:v>
                </c:pt>
                <c:pt idx="37">
                  <c:v>1.1056511613940585</c:v>
                </c:pt>
                <c:pt idx="38">
                  <c:v>1.1057545658069023</c:v>
                </c:pt>
                <c:pt idx="39">
                  <c:v>1.1058598571557232</c:v>
                </c:pt>
                <c:pt idx="40">
                  <c:v>1.1059669632790892</c:v>
                </c:pt>
                <c:pt idx="41">
                  <c:v>1.1060758107718129</c:v>
                </c:pt>
                <c:pt idx="42">
                  <c:v>1.106186325035261</c:v>
                </c:pt>
                <c:pt idx="43">
                  <c:v>1.1062984303284771</c:v>
                </c:pt>
                <c:pt idx="44">
                  <c:v>1.1064120498200927</c:v>
                </c:pt>
                <c:pt idx="45">
                  <c:v>1.1065271056409844</c:v>
                </c:pt>
                <c:pt idx="46">
                  <c:v>1.1066435189376387</c:v>
                </c:pt>
                <c:pt idx="47">
                  <c:v>1.1067612099261983</c:v>
                </c:pt>
                <c:pt idx="48">
                  <c:v>1.1068800979471378</c:v>
                </c:pt>
                <c:pt idx="49">
                  <c:v>1.1070001015205457</c:v>
                </c:pt>
                <c:pt idx="50">
                  <c:v>1.1071211384019684</c:v>
                </c:pt>
                <c:pt idx="51">
                  <c:v>1.1072431256387723</c:v>
                </c:pt>
                <c:pt idx="52">
                  <c:v>1.1073659796269983</c:v>
                </c:pt>
                <c:pt idx="53">
                  <c:v>1.1074896161686609</c:v>
                </c:pt>
                <c:pt idx="54">
                  <c:v>1.1076139505294496</c:v>
                </c:pt>
                <c:pt idx="55">
                  <c:v>1.1077388974968034</c:v>
                </c:pt>
                <c:pt idx="56">
                  <c:v>1.1078643714383134</c:v>
                </c:pt>
                <c:pt idx="57">
                  <c:v>1.1079902863604065</c:v>
                </c:pt>
                <c:pt idx="58">
                  <c:v>1.1081165559672859</c:v>
                </c:pt>
                <c:pt idx="59">
                  <c:v>1.1082430937200693</c:v>
                </c:pt>
                <c:pt idx="60">
                  <c:v>1.1083698128961019</c:v>
                </c:pt>
                <c:pt idx="61">
                  <c:v>1.1084966266483909</c:v>
                </c:pt>
                <c:pt idx="62">
                  <c:v>1.1086234480651243</c:v>
                </c:pt>
                <c:pt idx="63">
                  <c:v>1.1087501902292374</c:v>
                </c:pt>
                <c:pt idx="64">
                  <c:v>1.1088767662779833</c:v>
                </c:pt>
                <c:pt idx="65">
                  <c:v>1.1090030894624592</c:v>
                </c:pt>
                <c:pt idx="66">
                  <c:v>1.1091290732070658</c:v>
                </c:pt>
                <c:pt idx="67">
                  <c:v>1.1092546311688372</c:v>
                </c:pt>
                <c:pt idx="68">
                  <c:v>1.1093796772966174</c:v>
                </c:pt>
                <c:pt idx="69">
                  <c:v>1.1095041258900376</c:v>
                </c:pt>
                <c:pt idx="70">
                  <c:v>1.1096278916582478</c:v>
                </c:pt>
                <c:pt idx="71">
                  <c:v>1.1097508897783723</c:v>
                </c:pt>
                <c:pt idx="72">
                  <c:v>1.1098730359536444</c:v>
                </c:pt>
                <c:pt idx="73">
                  <c:v>1.1099942464711763</c:v>
                </c:pt>
                <c:pt idx="74">
                  <c:v>1.1101144382593335</c:v>
                </c:pt>
                <c:pt idx="75">
                  <c:v>1.110233528944669</c:v>
                </c:pt>
                <c:pt idx="76">
                  <c:v>1.1103514369083749</c:v>
                </c:pt>
                <c:pt idx="77">
                  <c:v>1.1104680813422236</c:v>
                </c:pt>
                <c:pt idx="78">
                  <c:v>1.1105833823039459</c:v>
                </c:pt>
                <c:pt idx="79">
                  <c:v>1.1106972607720216</c:v>
                </c:pt>
                <c:pt idx="80">
                  <c:v>1.1108096386998383</c:v>
                </c:pt>
                <c:pt idx="81">
                  <c:v>1.1109204390691767</c:v>
                </c:pt>
                <c:pt idx="82">
                  <c:v>1.1110295859429984</c:v>
                </c:pt>
                <c:pt idx="83">
                  <c:v>1.1111370045174886</c:v>
                </c:pt>
                <c:pt idx="84">
                  <c:v>1.1112426211733215</c:v>
                </c:pt>
                <c:pt idx="85">
                  <c:v>1.1113463635261167</c:v>
                </c:pt>
                <c:pt idx="86">
                  <c:v>1.1114481604760484</c:v>
                </c:pt>
                <c:pt idx="87">
                  <c:v>1.1115479422565713</c:v>
                </c:pt>
                <c:pt idx="88">
                  <c:v>1.1116456404822377</c:v>
                </c:pt>
                <c:pt idx="89">
                  <c:v>1.1117411881955637</c:v>
                </c:pt>
                <c:pt idx="90">
                  <c:v>1.1118345199129189</c:v>
                </c:pt>
                <c:pt idx="91">
                  <c:v>1.1119255716694068</c:v>
                </c:pt>
                <c:pt idx="92">
                  <c:v>1.1120142810627016</c:v>
                </c:pt>
                <c:pt idx="93">
                  <c:v>1.1121005872958158</c:v>
                </c:pt>
                <c:pt idx="94">
                  <c:v>1.112184431218769</c:v>
                </c:pt>
                <c:pt idx="95">
                  <c:v>1.1122657553691235</c:v>
                </c:pt>
                <c:pt idx="96">
                  <c:v>1.1123445040113702</c:v>
                </c:pt>
                <c:pt idx="97">
                  <c:v>1.1124206231751224</c:v>
                </c:pt>
                <c:pt idx="98">
                  <c:v>1.1124940606921077</c:v>
                </c:pt>
                <c:pt idx="99">
                  <c:v>1.1125647662319202</c:v>
                </c:pt>
                <c:pt idx="100">
                  <c:v>1.1126326913365148</c:v>
                </c:pt>
                <c:pt idx="101">
                  <c:v>1.1126977894534176</c:v>
                </c:pt>
                <c:pt idx="102">
                  <c:v>1.1127600159676314</c:v>
                </c:pt>
                <c:pt idx="103">
                  <c:v>1.1128193282322112</c:v>
                </c:pt>
                <c:pt idx="104">
                  <c:v>1.1128756855974935</c:v>
                </c:pt>
                <c:pt idx="105">
                  <c:v>1.1129290494389559</c:v>
                </c:pt>
                <c:pt idx="106">
                  <c:v>1.1129793831836863</c:v>
                </c:pt>
                <c:pt idx="107">
                  <c:v>1.1130266523354508</c:v>
                </c:pt>
                <c:pt idx="108">
                  <c:v>1.1130708244983338</c:v>
                </c:pt>
                <c:pt idx="109">
                  <c:v>1.113111869398941</c:v>
                </c:pt>
                <c:pt idx="110">
                  <c:v>1.1131497589071484</c:v>
                </c:pt>
                <c:pt idx="111">
                  <c:v>1.113184467055379</c:v>
                </c:pt>
                <c:pt idx="112">
                  <c:v>1.1132159700564022</c:v>
                </c:pt>
                <c:pt idx="113">
                  <c:v>1.1132442463196344</c:v>
                </c:pt>
                <c:pt idx="114">
                  <c:v>1.1132692764659375</c:v>
                </c:pt>
                <c:pt idx="115">
                  <c:v>1.1132910433408991</c:v>
                </c:pt>
                <c:pt idx="116">
                  <c:v>1.1133095320265909</c:v>
                </c:pt>
                <c:pt idx="117">
                  <c:v>1.113324729851791</c:v>
                </c:pt>
                <c:pt idx="118">
                  <c:v>1.113336626400669</c:v>
                </c:pt>
                <c:pt idx="119">
                  <c:v>1.1133452135199247</c:v>
                </c:pt>
                <c:pt idx="120">
                  <c:v>1.1133504853243756</c:v>
                </c:pt>
                <c:pt idx="121">
                  <c:v>1.1133524382009901</c:v>
                </c:pt>
                <c:pt idx="122">
                  <c:v>1.1133510708113643</c:v>
                </c:pt>
                <c:pt idx="123">
                  <c:v>1.1133463840926385</c:v>
                </c:pt>
                <c:pt idx="124">
                  <c:v>1.1133383812568556</c:v>
                </c:pt>
                <c:pt idx="125">
                  <c:v>1.1133270677887599</c:v>
                </c:pt>
                <c:pt idx="126">
                  <c:v>1.1133124514420367</c:v>
                </c:pt>
                <c:pt idx="127">
                  <c:v>1.1132945422340006</c:v>
                </c:pt>
                <c:pt idx="128">
                  <c:v>1.1132733524387277</c:v>
                </c:pt>
                <c:pt idx="129">
                  <c:v>1.1132488965786456</c:v>
                </c:pt>
                <c:pt idx="130">
                  <c:v>1.1132211914145786</c:v>
                </c:pt>
                <c:pt idx="131">
                  <c:v>1.113190255934263</c:v>
                </c:pt>
                <c:pt idx="132">
                  <c:v>1.1131561113393313</c:v>
                </c:pt>
                <c:pt idx="133">
                  <c:v>1.1131187810307834</c:v>
                </c:pt>
                <c:pt idx="134">
                  <c:v>1.1130782905929482</c:v>
                </c:pt>
                <c:pt idx="135">
                  <c:v>1.1130346677759491</c:v>
                </c:pt>
                <c:pt idx="136">
                  <c:v>1.112987942476686</c:v>
                </c:pt>
                <c:pt idx="137">
                  <c:v>1.1129381467183448</c:v>
                </c:pt>
                <c:pt idx="138">
                  <c:v>1.112885314628451</c:v>
                </c:pt>
                <c:pt idx="139">
                  <c:v>1.1128294824154803</c:v>
                </c:pt>
                <c:pt idx="140">
                  <c:v>1.112770688344042</c:v>
                </c:pt>
                <c:pt idx="141">
                  <c:v>1.1127089727086563</c:v>
                </c:pt>
                <c:pt idx="142">
                  <c:v>1.112644377806137</c:v>
                </c:pt>
                <c:pt idx="143">
                  <c:v>1.1125769479066032</c:v>
                </c:pt>
                <c:pt idx="144">
                  <c:v>1.1125067292231403</c:v>
                </c:pt>
                <c:pt idx="145">
                  <c:v>1.1124337698801263</c:v>
                </c:pt>
                <c:pt idx="146">
                  <c:v>1.1123581198802504</c:v>
                </c:pt>
                <c:pt idx="147">
                  <c:v>1.112279831070244</c:v>
                </c:pt>
                <c:pt idx="148">
                  <c:v>1.1121989571053463</c:v>
                </c:pt>
                <c:pt idx="149">
                  <c:v>1.1121155534125335</c:v>
                </c:pt>
                <c:pt idx="150">
                  <c:v>1.1120296771525311</c:v>
                </c:pt>
                <c:pt idx="151">
                  <c:v>1.1119413871806367</c:v>
                </c:pt>
                <c:pt idx="152">
                  <c:v>1.1118507440063881</c:v>
                </c:pt>
                <c:pt idx="153">
                  <c:v>1.1117578097520888</c:v>
                </c:pt>
                <c:pt idx="154">
                  <c:v>1.1116626481102343</c:v>
                </c:pt>
                <c:pt idx="155">
                  <c:v>1.1115653242998609</c:v>
                </c:pt>
                <c:pt idx="156">
                  <c:v>1.1114659050218463</c:v>
                </c:pt>
                <c:pt idx="157">
                  <c:v>1.1113644584131979</c:v>
                </c:pt>
                <c:pt idx="158">
                  <c:v>1.111261054000354</c:v>
                </c:pt>
                <c:pt idx="159">
                  <c:v>1.1111557626515336</c:v>
                </c:pt>
                <c:pt idx="160">
                  <c:v>1.1110486565281676</c:v>
                </c:pt>
                <c:pt idx="161">
                  <c:v>1.1109398090354441</c:v>
                </c:pt>
                <c:pt idx="162">
                  <c:v>1.1108292947719962</c:v>
                </c:pt>
                <c:pt idx="163">
                  <c:v>1.1107171894787802</c:v>
                </c:pt>
                <c:pt idx="164">
                  <c:v>1.1106035699871648</c:v>
                </c:pt>
                <c:pt idx="165">
                  <c:v>1.1104885141662733</c:v>
                </c:pt>
                <c:pt idx="166">
                  <c:v>1.1103721008696192</c:v>
                </c:pt>
                <c:pt idx="167">
                  <c:v>1.1102544098810596</c:v>
                </c:pt>
                <c:pt idx="168">
                  <c:v>1.1101355218601203</c:v>
                </c:pt>
                <c:pt idx="169">
                  <c:v>1.1100155182867124</c:v>
                </c:pt>
                <c:pt idx="170">
                  <c:v>1.10989448140529</c:v>
                </c:pt>
                <c:pt idx="171">
                  <c:v>1.1097724941684863</c:v>
                </c:pt>
                <c:pt idx="172">
                  <c:v>1.1096496401802602</c:v>
                </c:pt>
                <c:pt idx="173">
                  <c:v>1.1095260036385977</c:v>
                </c:pt>
                <c:pt idx="174">
                  <c:v>1.1094016692778097</c:v>
                </c:pt>
                <c:pt idx="175">
                  <c:v>1.1092767223104554</c:v>
                </c:pt>
                <c:pt idx="176">
                  <c:v>1.1091512483689454</c:v>
                </c:pt>
                <c:pt idx="177">
                  <c:v>1.1090253334468523</c:v>
                </c:pt>
                <c:pt idx="178">
                  <c:v>1.1088990638399732</c:v>
                </c:pt>
                <c:pt idx="179">
                  <c:v>1.1087725260871895</c:v>
                </c:pt>
                <c:pt idx="180">
                  <c:v>1.1086458069111571</c:v>
                </c:pt>
                <c:pt idx="181">
                  <c:v>1.1085189931588681</c:v>
                </c:pt>
                <c:pt idx="182">
                  <c:v>1.1083921717421348</c:v>
                </c:pt>
                <c:pt idx="183">
                  <c:v>1.1082654295780214</c:v>
                </c:pt>
                <c:pt idx="184">
                  <c:v>1.1081388535292758</c:v>
                </c:pt>
                <c:pt idx="185">
                  <c:v>1.1080125303447996</c:v>
                </c:pt>
                <c:pt idx="186">
                  <c:v>1.107886546600193</c:v>
                </c:pt>
                <c:pt idx="187">
                  <c:v>1.1077609886384217</c:v>
                </c:pt>
                <c:pt idx="188">
                  <c:v>1.1076359425106415</c:v>
                </c:pt>
                <c:pt idx="189">
                  <c:v>1.107511493917221</c:v>
                </c:pt>
                <c:pt idx="190">
                  <c:v>1.1073877281490108</c:v>
                </c:pt>
                <c:pt idx="191">
                  <c:v>1.1072647300288863</c:v>
                </c:pt>
                <c:pt idx="192">
                  <c:v>1.107142583853614</c:v>
                </c:pt>
                <c:pt idx="193">
                  <c:v>1.1070213733360821</c:v>
                </c:pt>
                <c:pt idx="194">
                  <c:v>1.1069011815479248</c:v>
                </c:pt>
                <c:pt idx="195">
                  <c:v>1.1067820908625889</c:v>
                </c:pt>
                <c:pt idx="196">
                  <c:v>1.106664182898883</c:v>
                </c:pt>
                <c:pt idx="197">
                  <c:v>1.1065475384650343</c:v>
                </c:pt>
                <c:pt idx="198">
                  <c:v>1.1064322375033118</c:v>
                </c:pt>
                <c:pt idx="199">
                  <c:v>1.1063183590352359</c:v>
                </c:pt>
                <c:pt idx="200">
                  <c:v>1.106205981107419</c:v>
                </c:pt>
                <c:pt idx="201">
                  <c:v>1.1060951807380803</c:v>
                </c:pt>
                <c:pt idx="202">
                  <c:v>1.1059860338642586</c:v>
                </c:pt>
                <c:pt idx="203">
                  <c:v>1.1058786152897682</c:v>
                </c:pt>
                <c:pt idx="204">
                  <c:v>1.1057729986339353</c:v>
                </c:pt>
                <c:pt idx="205">
                  <c:v>1.1056692562811394</c:v>
                </c:pt>
                <c:pt idx="206">
                  <c:v>1.1055674593312075</c:v>
                </c:pt>
                <c:pt idx="207">
                  <c:v>1.1054676775506846</c:v>
                </c:pt>
                <c:pt idx="208">
                  <c:v>1.105369979325018</c:v>
                </c:pt>
                <c:pt idx="209">
                  <c:v>1.1052744316116918</c:v>
                </c:pt>
                <c:pt idx="210">
                  <c:v>1.1051810998943363</c:v>
                </c:pt>
                <c:pt idx="211">
                  <c:v>1.1050900481378481</c:v>
                </c:pt>
                <c:pt idx="212">
                  <c:v>1.105001338744553</c:v>
                </c:pt>
                <c:pt idx="213">
                  <c:v>1.1049150325114385</c:v>
                </c:pt>
                <c:pt idx="214">
                  <c:v>1.1048311885884852</c:v>
                </c:pt>
                <c:pt idx="215">
                  <c:v>1.1047498644381302</c:v>
                </c:pt>
                <c:pt idx="216">
                  <c:v>1.1046711157958833</c:v>
                </c:pt>
                <c:pt idx="217">
                  <c:v>1.1045949966321307</c:v>
                </c:pt>
                <c:pt idx="218">
                  <c:v>1.1045215591151454</c:v>
                </c:pt>
                <c:pt idx="219">
                  <c:v>1.1044508535753326</c:v>
                </c:pt>
                <c:pt idx="220">
                  <c:v>1.1043829284707374</c:v>
                </c:pt>
                <c:pt idx="221">
                  <c:v>1.1043178303538346</c:v>
                </c:pt>
                <c:pt idx="222">
                  <c:v>1.1042556038396203</c:v>
                </c:pt>
                <c:pt idx="223">
                  <c:v>1.1041962915750405</c:v>
                </c:pt>
                <c:pt idx="224">
                  <c:v>1.1041399342097575</c:v>
                </c:pt>
                <c:pt idx="225">
                  <c:v>1.1040865703682949</c:v>
                </c:pt>
                <c:pt idx="226">
                  <c:v>1.1040362366235641</c:v>
                </c:pt>
                <c:pt idx="227">
                  <c:v>1.1039889674717993</c:v>
                </c:pt>
                <c:pt idx="228">
                  <c:v>1.1039447953089159</c:v>
                </c:pt>
                <c:pt idx="229">
                  <c:v>1.1039037504083082</c:v>
                </c:pt>
                <c:pt idx="230">
                  <c:v>1.1038658609001006</c:v>
                </c:pt>
                <c:pt idx="231">
                  <c:v>1.1038311527518696</c:v>
                </c:pt>
                <c:pt idx="232">
                  <c:v>1.1037996497508462</c:v>
                </c:pt>
                <c:pt idx="233">
                  <c:v>1.1037713734876136</c:v>
                </c:pt>
                <c:pt idx="234">
                  <c:v>1.1037463433413102</c:v>
                </c:pt>
                <c:pt idx="235">
                  <c:v>1.1037245764663481</c:v>
                </c:pt>
                <c:pt idx="236">
                  <c:v>1.1037060877806559</c:v>
                </c:pt>
                <c:pt idx="237">
                  <c:v>1.1036908899554556</c:v>
                </c:pt>
                <c:pt idx="238">
                  <c:v>1.1036789934065772</c:v>
                </c:pt>
                <c:pt idx="239">
                  <c:v>1.103670406287321</c:v>
                </c:pt>
                <c:pt idx="240">
                  <c:v>1.1036651344828698</c:v>
                </c:pt>
                <c:pt idx="241">
                  <c:v>1.103663181606255</c:v>
                </c:pt>
                <c:pt idx="242">
                  <c:v>1.1036645489958805</c:v>
                </c:pt>
                <c:pt idx="243">
                  <c:v>1.1036692357146061</c:v>
                </c:pt>
                <c:pt idx="244">
                  <c:v>1.1036772385503884</c:v>
                </c:pt>
                <c:pt idx="245">
                  <c:v>1.1036885520184838</c:v>
                </c:pt>
                <c:pt idx="246">
                  <c:v>1.1037031683652065</c:v>
                </c:pt>
                <c:pt idx="247">
                  <c:v>1.1037210775732424</c:v>
                </c:pt>
                <c:pt idx="248">
                  <c:v>1.1037422673685149</c:v>
                </c:pt>
                <c:pt idx="249">
                  <c:v>1.1037667232285968</c:v>
                </c:pt>
                <c:pt idx="250">
                  <c:v>1.1037944283926633</c:v>
                </c:pt>
                <c:pt idx="251">
                  <c:v>1.1038253638729785</c:v>
                </c:pt>
                <c:pt idx="252">
                  <c:v>1.1038595084679099</c:v>
                </c:pt>
                <c:pt idx="253">
                  <c:v>1.1038968387764572</c:v>
                </c:pt>
                <c:pt idx="254">
                  <c:v>1.1039373292142922</c:v>
                </c:pt>
                <c:pt idx="255">
                  <c:v>1.1039809520312911</c:v>
                </c:pt>
                <c:pt idx="256">
                  <c:v>1.1040276773305537</c:v>
                </c:pt>
                <c:pt idx="257">
                  <c:v>1.1040774730888947</c:v>
                </c:pt>
                <c:pt idx="258">
                  <c:v>1.1041303051787883</c:v>
                </c:pt>
                <c:pt idx="259">
                  <c:v>1.1041861373917587</c:v>
                </c:pt>
                <c:pt idx="260">
                  <c:v>1.1042449314631966</c:v>
                </c:pt>
                <c:pt idx="261">
                  <c:v>1.1043066470985821</c:v>
                </c:pt>
                <c:pt idx="262">
                  <c:v>1.1043712420011009</c:v>
                </c:pt>
                <c:pt idx="263">
                  <c:v>1.1044386719006345</c:v>
                </c:pt>
                <c:pt idx="264">
                  <c:v>1.104508890584097</c:v>
                </c:pt>
                <c:pt idx="265">
                  <c:v>1.1045818499271107</c:v>
                </c:pt>
                <c:pt idx="266">
                  <c:v>1.1046574999269865</c:v>
                </c:pt>
                <c:pt idx="267">
                  <c:v>1.1047357887369924</c:v>
                </c:pt>
                <c:pt idx="268">
                  <c:v>1.1048166627018898</c:v>
                </c:pt>
                <c:pt idx="269">
                  <c:v>1.1049000663947024</c:v>
                </c:pt>
                <c:pt idx="270">
                  <c:v>1.1049859426547046</c:v>
                </c:pt>
                <c:pt idx="288" formatCode="General">
                  <c:v>0</c:v>
                </c:pt>
                <c:pt idx="290">
                  <c:v>19.493820781732435</c:v>
                </c:pt>
                <c:pt idx="291">
                  <c:v>19.5056821405771</c:v>
                </c:pt>
                <c:pt idx="292">
                  <c:v>19.517269359957691</c:v>
                </c:pt>
                <c:pt idx="293">
                  <c:v>19.528574498572922</c:v>
                </c:pt>
                <c:pt idx="294">
                  <c:v>19.539589808445459</c:v>
                </c:pt>
                <c:pt idx="295">
                  <c:v>19.5503077402321</c:v>
                </c:pt>
                <c:pt idx="296">
                  <c:v>19.560720948397822</c:v>
                </c:pt>
                <c:pt idx="297">
                  <c:v>19.570822296249883</c:v>
                </c:pt>
                <c:pt idx="298">
                  <c:v>19.580604860829055</c:v>
                </c:pt>
                <c:pt idx="299">
                  <c:v>19.590061937654184</c:v>
                </c:pt>
                <c:pt idx="300">
                  <c:v>19.599187045317255</c:v>
                </c:pt>
                <c:pt idx="301">
                  <c:v>19.607973929925222</c:v>
                </c:pt>
                <c:pt idx="302">
                  <c:v>19.61641656938637</c:v>
                </c:pt>
                <c:pt idx="303">
                  <c:v>19.624509177537302</c:v>
                </c:pt>
                <c:pt idx="304">
                  <c:v>19.632246208108551</c:v>
                </c:pt>
                <c:pt idx="305">
                  <c:v>19.639622358525948</c:v>
                </c:pt>
                <c:pt idx="306">
                  <c:v>19.646632573544434</c:v>
                </c:pt>
                <c:pt idx="307">
                  <c:v>19.653272048712665</c:v>
                </c:pt>
                <c:pt idx="308">
                  <c:v>19.65953623366622</c:v>
                </c:pt>
                <c:pt idx="309">
                  <c:v>19.665420835245406</c:v>
                </c:pt>
                <c:pt idx="310">
                  <c:v>19.670921820438434</c:v>
                </c:pt>
                <c:pt idx="311">
                  <c:v>19.676035419144824</c:v>
                </c:pt>
                <c:pt idx="312">
                  <c:v>19.68075812675924</c:v>
                </c:pt>
                <c:pt idx="313">
                  <c:v>19.685086706574026</c:v>
                </c:pt>
                <c:pt idx="314">
                  <c:v>19.68901819199678</c:v>
                </c:pt>
                <c:pt idx="315">
                  <c:v>19.692549888583532</c:v>
                </c:pt>
                <c:pt idx="316">
                  <c:v>19.695679375886112</c:v>
                </c:pt>
                <c:pt idx="317">
                  <c:v>19.698404509110254</c:v>
                </c:pt>
                <c:pt idx="318">
                  <c:v>19.700723420585465</c:v>
                </c:pt>
                <c:pt idx="319">
                  <c:v>19.702634521046075</c:v>
                </c:pt>
                <c:pt idx="320">
                  <c:v>19.70413650071885</c:v>
                </c:pt>
                <c:pt idx="321">
                  <c:v>19.705228330222283</c:v>
                </c:pt>
                <c:pt idx="322">
                  <c:v>19.705909261270978</c:v>
                </c:pt>
                <c:pt idx="323">
                  <c:v>19.706178827188442</c:v>
                </c:pt>
                <c:pt idx="324">
                  <c:v>19.706036843228031</c:v>
                </c:pt>
                <c:pt idx="325">
                  <c:v>19.70548340669847</c:v>
                </c:pt>
                <c:pt idx="326">
                  <c:v>19.704518896897103</c:v>
                </c:pt>
                <c:pt idx="327">
                  <c:v>19.703143974851322</c:v>
                </c:pt>
                <c:pt idx="328">
                  <c:v>19.701359582863596</c:v>
                </c:pt>
                <c:pt idx="329">
                  <c:v>19.699166943867059</c:v>
                </c:pt>
                <c:pt idx="330">
                  <c:v>19.696567560587397</c:v>
                </c:pt>
                <c:pt idx="331">
                  <c:v>19.693563214511464</c:v>
                </c:pt>
                <c:pt idx="332">
                  <c:v>19.690155964668442</c:v>
                </c:pt>
                <c:pt idx="333">
                  <c:v>19.686348146217203</c:v>
                </c:pt>
                <c:pt idx="334">
                  <c:v>19.68214236884581</c:v>
                </c:pt>
                <c:pt idx="335">
                  <c:v>19.677541514984469</c:v>
                </c:pt>
                <c:pt idx="336">
                  <c:v>19.672548737828631</c:v>
                </c:pt>
                <c:pt idx="337">
                  <c:v>19.667167459177836</c:v>
                </c:pt>
                <c:pt idx="338">
                  <c:v>19.661401367092363</c:v>
                </c:pt>
                <c:pt idx="339">
                  <c:v>19.655254413363</c:v>
                </c:pt>
                <c:pt idx="340">
                  <c:v>19.648730810805308</c:v>
                </c:pt>
                <c:pt idx="341">
                  <c:v>19.64183503037065</c:v>
                </c:pt>
                <c:pt idx="342">
                  <c:v>19.634571798081918</c:v>
                </c:pt>
                <c:pt idx="343">
                  <c:v>19.626946091796253</c:v>
                </c:pt>
                <c:pt idx="344">
                  <c:v>19.618963137791869</c:v>
                </c:pt>
                <c:pt idx="345">
                  <c:v>19.610628407186095</c:v>
                </c:pt>
                <c:pt idx="346">
                  <c:v>19.601947612187512</c:v>
                </c:pt>
                <c:pt idx="347">
                  <c:v>19.592926702179444</c:v>
                </c:pt>
                <c:pt idx="348">
                  <c:v>19.58357185964239</c:v>
                </c:pt>
                <c:pt idx="349">
                  <c:v>19.573889495918934</c:v>
                </c:pt>
                <c:pt idx="350">
                  <c:v>19.563886246816736</c:v>
                </c:pt>
                <c:pt idx="351">
                  <c:v>19.553568968063626</c:v>
                </c:pt>
                <c:pt idx="352">
                  <c:v>19.542944730607147</c:v>
                </c:pt>
                <c:pt idx="353">
                  <c:v>19.532020815768345</c:v>
                </c:pt>
                <c:pt idx="354">
                  <c:v>19.520804710253358</c:v>
                </c:pt>
                <c:pt idx="355">
                  <c:v>19.509304101020696</c:v>
                </c:pt>
                <c:pt idx="356">
                  <c:v>19.497526870012837</c:v>
                </c:pt>
                <c:pt idx="357">
                  <c:v>19.485481088756433</c:v>
                </c:pt>
                <c:pt idx="358">
                  <c:v>19.473175012827621</c:v>
                </c:pt>
                <c:pt idx="359">
                  <c:v>19.460617076196201</c:v>
                </c:pt>
                <c:pt idx="360">
                  <c:v>19.447815885445223</c:v>
                </c:pt>
                <c:pt idx="361">
                  <c:v>19.434780213870603</c:v>
                </c:pt>
                <c:pt idx="362">
                  <c:v>19.421518995471057</c:v>
                </c:pt>
                <c:pt idx="363">
                  <c:v>19.408041318823322</c:v>
                </c:pt>
                <c:pt idx="364">
                  <c:v>19.394356420853125</c:v>
                </c:pt>
                <c:pt idx="365">
                  <c:v>19.380473680506523</c:v>
                </c:pt>
                <c:pt idx="366">
                  <c:v>19.366402612320336</c:v>
                </c:pt>
                <c:pt idx="367">
                  <c:v>19.352152859901238</c:v>
                </c:pt>
                <c:pt idx="368">
                  <c:v>19.33773418931851</c:v>
                </c:pt>
                <c:pt idx="369">
                  <c:v>19.323156482407978</c:v>
                </c:pt>
                <c:pt idx="370">
                  <c:v>19.30842973000232</c:v>
                </c:pt>
                <c:pt idx="371">
                  <c:v>19.29356402508208</c:v>
                </c:pt>
                <c:pt idx="372">
                  <c:v>19.278569555858265</c:v>
                </c:pt>
                <c:pt idx="373">
                  <c:v>19.263456598791613</c:v>
                </c:pt>
                <c:pt idx="374">
                  <c:v>19.248235511548042</c:v>
                </c:pt>
                <c:pt idx="375">
                  <c:v>19.232916725899877</c:v>
                </c:pt>
                <c:pt idx="376">
                  <c:v>19.21751074057811</c:v>
                </c:pt>
                <c:pt idx="377">
                  <c:v>19.202028114075596</c:v>
                </c:pt>
                <c:pt idx="378">
                  <c:v>19.186479457410616</c:v>
                </c:pt>
                <c:pt idx="379">
                  <c:v>19.170875426856451</c:v>
                </c:pt>
                <c:pt idx="380">
                  <c:v>19.155226716635546</c:v>
                </c:pt>
                <c:pt idx="381">
                  <c:v>19.139544051592669</c:v>
                </c:pt>
                <c:pt idx="382">
                  <c:v>19.123838179843137</c:v>
                </c:pt>
                <c:pt idx="383">
                  <c:v>19.108119865406419</c:v>
                </c:pt>
                <c:pt idx="384">
                  <c:v>19.092399880830516</c:v>
                </c:pt>
                <c:pt idx="385">
                  <c:v>19.076688999807683</c:v>
                </c:pt>
                <c:pt idx="386">
                  <c:v>19.060997989790526</c:v>
                </c:pt>
                <c:pt idx="387">
                  <c:v>19.045337604614105</c:v>
                </c:pt>
                <c:pt idx="388">
                  <c:v>19.029718577123699</c:v>
                </c:pt>
                <c:pt idx="389">
                  <c:v>19.014151611820648</c:v>
                </c:pt>
                <c:pt idx="390">
                  <c:v>18.998647377525742</c:v>
                </c:pt>
                <c:pt idx="391">
                  <c:v>18.983216500066192</c:v>
                </c:pt>
                <c:pt idx="392">
                  <c:v>18.967869554994973</c:v>
                </c:pt>
                <c:pt idx="393">
                  <c:v>18.952617060341691</c:v>
                </c:pt>
                <c:pt idx="394">
                  <c:v>18.937469469403926</c:v>
                </c:pt>
                <c:pt idx="395">
                  <c:v>18.922437163584178</c:v>
                </c:pt>
                <c:pt idx="396">
                  <c:v>18.907530445274027</c:v>
                </c:pt>
                <c:pt idx="397">
                  <c:v>18.892759530793256</c:v>
                </c:pt>
                <c:pt idx="398">
                  <c:v>18.87813454338923</c:v>
                </c:pt>
                <c:pt idx="399">
                  <c:v>18.863665506297401</c:v>
                </c:pt>
                <c:pt idx="400">
                  <c:v>18.849362335873288</c:v>
                </c:pt>
                <c:pt idx="401">
                  <c:v>18.835234834795493</c:v>
                </c:pt>
                <c:pt idx="402">
                  <c:v>18.821292685347306</c:v>
                </c:pt>
                <c:pt idx="403">
                  <c:v>18.807545442781731</c:v>
                </c:pt>
                <c:pt idx="404">
                  <c:v>18.794002528772186</c:v>
                </c:pt>
                <c:pt idx="405">
                  <c:v>18.780673224955219</c:v>
                </c:pt>
                <c:pt idx="406">
                  <c:v>18.767566666570104</c:v>
                </c:pt>
                <c:pt idx="407">
                  <c:v>18.754691836197065</c:v>
                </c:pt>
                <c:pt idx="408">
                  <c:v>18.742057557601804</c:v>
                </c:pt>
                <c:pt idx="409">
                  <c:v>18.729672489687864</c:v>
                </c:pt>
                <c:pt idx="410">
                  <c:v>18.71754512056199</c:v>
                </c:pt>
                <c:pt idx="411">
                  <c:v>18.705683761717296</c:v>
                </c:pt>
                <c:pt idx="412">
                  <c:v>18.694096542336677</c:v>
                </c:pt>
                <c:pt idx="413">
                  <c:v>18.68279140372141</c:v>
                </c:pt>
                <c:pt idx="414">
                  <c:v>18.671776093848848</c:v>
                </c:pt>
                <c:pt idx="415">
                  <c:v>18.661058162062172</c:v>
                </c:pt>
                <c:pt idx="416">
                  <c:v>18.650644953896414</c:v>
                </c:pt>
                <c:pt idx="417">
                  <c:v>18.640543606044321</c:v>
                </c:pt>
                <c:pt idx="418">
                  <c:v>18.630761041465142</c:v>
                </c:pt>
                <c:pt idx="419">
                  <c:v>18.621303964639949</c:v>
                </c:pt>
                <c:pt idx="420">
                  <c:v>18.612178856976843</c:v>
                </c:pt>
                <c:pt idx="421">
                  <c:v>18.603391972368836</c:v>
                </c:pt>
                <c:pt idx="422">
                  <c:v>18.594949332907653</c:v>
                </c:pt>
                <c:pt idx="423">
                  <c:v>18.586856724756679</c:v>
                </c:pt>
                <c:pt idx="424">
                  <c:v>18.57911969418539</c:v>
                </c:pt>
                <c:pt idx="425">
                  <c:v>18.571743543767955</c:v>
                </c:pt>
                <c:pt idx="426">
                  <c:v>18.56473332874943</c:v>
                </c:pt>
                <c:pt idx="427">
                  <c:v>18.558093853581163</c:v>
                </c:pt>
                <c:pt idx="428">
                  <c:v>18.551829668627565</c:v>
                </c:pt>
                <c:pt idx="429">
                  <c:v>18.545945067048336</c:v>
                </c:pt>
                <c:pt idx="430">
                  <c:v>18.540444081855266</c:v>
                </c:pt>
                <c:pt idx="431">
                  <c:v>18.535330483148833</c:v>
                </c:pt>
                <c:pt idx="432">
                  <c:v>18.530607775534371</c:v>
                </c:pt>
                <c:pt idx="433">
                  <c:v>18.526279195719546</c:v>
                </c:pt>
                <c:pt idx="434">
                  <c:v>18.522347710296746</c:v>
                </c:pt>
                <c:pt idx="435">
                  <c:v>18.518816013709955</c:v>
                </c:pt>
                <c:pt idx="436">
                  <c:v>18.515686526407237</c:v>
                </c:pt>
                <c:pt idx="437">
                  <c:v>18.51296139318314</c:v>
                </c:pt>
                <c:pt idx="438">
                  <c:v>18.510642481707887</c:v>
                </c:pt>
                <c:pt idx="439">
                  <c:v>18.50873138124723</c:v>
                </c:pt>
                <c:pt idx="440">
                  <c:v>18.507229401574413</c:v>
                </c:pt>
                <c:pt idx="441">
                  <c:v>18.506137572070934</c:v>
                </c:pt>
                <c:pt idx="442">
                  <c:v>18.505456641022192</c:v>
                </c:pt>
                <c:pt idx="443">
                  <c:v>18.505187075104686</c:v>
                </c:pt>
                <c:pt idx="444">
                  <c:v>18.505329059065051</c:v>
                </c:pt>
                <c:pt idx="445">
                  <c:v>18.505882495594566</c:v>
                </c:pt>
                <c:pt idx="446">
                  <c:v>18.50684700539589</c:v>
                </c:pt>
                <c:pt idx="447">
                  <c:v>18.508221927441625</c:v>
                </c:pt>
                <c:pt idx="448">
                  <c:v>18.510006319429451</c:v>
                </c:pt>
                <c:pt idx="449">
                  <c:v>18.512198958425802</c:v>
                </c:pt>
                <c:pt idx="450">
                  <c:v>18.514798341705415</c:v>
                </c:pt>
                <c:pt idx="451">
                  <c:v>18.517802687781309</c:v>
                </c:pt>
                <c:pt idx="452">
                  <c:v>18.521209937624285</c:v>
                </c:pt>
                <c:pt idx="453">
                  <c:v>18.525017756075481</c:v>
                </c:pt>
                <c:pt idx="454">
                  <c:v>18.529223533446832</c:v>
                </c:pt>
                <c:pt idx="455">
                  <c:v>18.533824387308126</c:v>
                </c:pt>
                <c:pt idx="456">
                  <c:v>18.538817164463925</c:v>
                </c:pt>
                <c:pt idx="457">
                  <c:v>18.544198443114674</c:v>
                </c:pt>
                <c:pt idx="458">
                  <c:v>18.549964535200107</c:v>
                </c:pt>
                <c:pt idx="459">
                  <c:v>18.556111488929428</c:v>
                </c:pt>
                <c:pt idx="460">
                  <c:v>18.562635091487081</c:v>
                </c:pt>
                <c:pt idx="461">
                  <c:v>18.5695308719217</c:v>
                </c:pt>
                <c:pt idx="462">
                  <c:v>18.576794104210389</c:v>
                </c:pt>
                <c:pt idx="463">
                  <c:v>18.584419810496016</c:v>
                </c:pt>
                <c:pt idx="464">
                  <c:v>18.592402764500363</c:v>
                </c:pt>
                <c:pt idx="465">
                  <c:v>18.600737495106099</c:v>
                </c:pt>
                <c:pt idx="466">
                  <c:v>18.609418290104429</c:v>
                </c:pt>
                <c:pt idx="467">
                  <c:v>18.618439200112675</c:v>
                </c:pt>
                <c:pt idx="468">
                  <c:v>18.627794042649693</c:v>
                </c:pt>
                <c:pt idx="469">
                  <c:v>18.637476406373114</c:v>
                </c:pt>
                <c:pt idx="470">
                  <c:v>18.647479655475276</c:v>
                </c:pt>
                <c:pt idx="471">
                  <c:v>18.657796934228351</c:v>
                </c:pt>
                <c:pt idx="472">
                  <c:v>18.668421171684798</c:v>
                </c:pt>
                <c:pt idx="473">
                  <c:v>18.679345086523568</c:v>
                </c:pt>
                <c:pt idx="474">
                  <c:v>18.690561192038526</c:v>
                </c:pt>
                <c:pt idx="475">
                  <c:v>18.702061801271157</c:v>
                </c:pt>
                <c:pt idx="476">
                  <c:v>18.713839032278987</c:v>
                </c:pt>
                <c:pt idx="477">
                  <c:v>18.725884813535362</c:v>
                </c:pt>
                <c:pt idx="478">
                  <c:v>18.738190889464317</c:v>
                </c:pt>
                <c:pt idx="479">
                  <c:v>18.750748826095542</c:v>
                </c:pt>
                <c:pt idx="480">
                  <c:v>18.763550016846487</c:v>
                </c:pt>
                <c:pt idx="481">
                  <c:v>18.776585688421083</c:v>
                </c:pt>
                <c:pt idx="482">
                  <c:v>18.789846906820603</c:v>
                </c:pt>
                <c:pt idx="483">
                  <c:v>18.803324583468317</c:v>
                </c:pt>
                <c:pt idx="484">
                  <c:v>18.817009481438493</c:v>
                </c:pt>
                <c:pt idx="485">
                  <c:v>18.830892221785078</c:v>
                </c:pt>
                <c:pt idx="486">
                  <c:v>18.84496328997124</c:v>
                </c:pt>
                <c:pt idx="487">
                  <c:v>18.859213042390319</c:v>
                </c:pt>
                <c:pt idx="488">
                  <c:v>18.87363171297303</c:v>
                </c:pt>
                <c:pt idx="489">
                  <c:v>18.888209419883548</c:v>
                </c:pt>
                <c:pt idx="490">
                  <c:v>18.902936172289188</c:v>
                </c:pt>
                <c:pt idx="491">
                  <c:v>18.917801877209413</c:v>
                </c:pt>
                <c:pt idx="492">
                  <c:v>18.932796346433214</c:v>
                </c:pt>
                <c:pt idx="493">
                  <c:v>18.947909303499856</c:v>
                </c:pt>
                <c:pt idx="494">
                  <c:v>18.963130390743412</c:v>
                </c:pt>
                <c:pt idx="495">
                  <c:v>18.978449176391567</c:v>
                </c:pt>
                <c:pt idx="496">
                  <c:v>18.993855161713117</c:v>
                </c:pt>
                <c:pt idx="497">
                  <c:v>19.009337788215834</c:v>
                </c:pt>
                <c:pt idx="498">
                  <c:v>19.024886444880806</c:v>
                </c:pt>
                <c:pt idx="499">
                  <c:v>19.040490475434964</c:v>
                </c:pt>
                <c:pt idx="500">
                  <c:v>19.056139185655866</c:v>
                </c:pt>
                <c:pt idx="501">
                  <c:v>19.07182185069874</c:v>
                </c:pt>
                <c:pt idx="502">
                  <c:v>19.087527722448272</c:v>
                </c:pt>
                <c:pt idx="503">
                  <c:v>19.10324603688499</c:v>
                </c:pt>
                <c:pt idx="504">
                  <c:v>19.118966021460892</c:v>
                </c:pt>
                <c:pt idx="505">
                  <c:v>19.134676902483726</c:v>
                </c:pt>
                <c:pt idx="506">
                  <c:v>19.150367912500887</c:v>
                </c:pt>
                <c:pt idx="507">
                  <c:v>19.166028297677315</c:v>
                </c:pt>
                <c:pt idx="508">
                  <c:v>19.181647325167823</c:v>
                </c:pt>
                <c:pt idx="509">
                  <c:v>19.197214290470775</c:v>
                </c:pt>
                <c:pt idx="510">
                  <c:v>19.212718524765691</c:v>
                </c:pt>
                <c:pt idx="511">
                  <c:v>19.228149402225249</c:v>
                </c:pt>
                <c:pt idx="512">
                  <c:v>19.243496347296478</c:v>
                </c:pt>
                <c:pt idx="513">
                  <c:v>19.258748841949775</c:v>
                </c:pt>
                <c:pt idx="514">
                  <c:v>19.273896432887547</c:v>
                </c:pt>
                <c:pt idx="515">
                  <c:v>19.28892873870717</c:v>
                </c:pt>
                <c:pt idx="516">
                  <c:v>19.303835457017477</c:v>
                </c:pt>
                <c:pt idx="517">
                  <c:v>19.318606371498259</c:v>
                </c:pt>
                <c:pt idx="518">
                  <c:v>19.333231358902303</c:v>
                </c:pt>
                <c:pt idx="519">
                  <c:v>19.347700395994149</c:v>
                </c:pt>
                <c:pt idx="520">
                  <c:v>19.362003566418281</c:v>
                </c:pt>
                <c:pt idx="521">
                  <c:v>19.376131067496093</c:v>
                </c:pt>
                <c:pt idx="522">
                  <c:v>19.390073216944305</c:v>
                </c:pt>
                <c:pt idx="523">
                  <c:v>19.403820459509902</c:v>
                </c:pt>
                <c:pt idx="524">
                  <c:v>19.417363373519471</c:v>
                </c:pt>
                <c:pt idx="525">
                  <c:v>19.430692677336463</c:v>
                </c:pt>
                <c:pt idx="526">
                  <c:v>19.443799235721599</c:v>
                </c:pt>
                <c:pt idx="527">
                  <c:v>19.456674066094685</c:v>
                </c:pt>
                <c:pt idx="528">
                  <c:v>19.469308344689956</c:v>
                </c:pt>
                <c:pt idx="529">
                  <c:v>19.481693412603921</c:v>
                </c:pt>
                <c:pt idx="530">
                  <c:v>19.493820781729823</c:v>
                </c:pt>
                <c:pt idx="531">
                  <c:v>19.505682140574546</c:v>
                </c:pt>
                <c:pt idx="532">
                  <c:v>19.517269359955197</c:v>
                </c:pt>
                <c:pt idx="533">
                  <c:v>19.528574498570492</c:v>
                </c:pt>
                <c:pt idx="534">
                  <c:v>19.53958980844309</c:v>
                </c:pt>
                <c:pt idx="535">
                  <c:v>19.550307740229798</c:v>
                </c:pt>
                <c:pt idx="536">
                  <c:v>19.560720948395588</c:v>
                </c:pt>
                <c:pt idx="537">
                  <c:v>19.570822296247716</c:v>
                </c:pt>
                <c:pt idx="538">
                  <c:v>19.580604860826931</c:v>
                </c:pt>
                <c:pt idx="539">
                  <c:v>19.590061937652159</c:v>
                </c:pt>
                <c:pt idx="540">
                  <c:v>19.599187045315301</c:v>
                </c:pt>
                <c:pt idx="541">
                  <c:v>19.607973929923343</c:v>
                </c:pt>
                <c:pt idx="542">
                  <c:v>19.616416569384569</c:v>
                </c:pt>
                <c:pt idx="543">
                  <c:v>19.624509177535579</c:v>
                </c:pt>
                <c:pt idx="544">
                  <c:v>19.632246208106903</c:v>
                </c:pt>
                <c:pt idx="545">
                  <c:v>19.639622358524413</c:v>
                </c:pt>
                <c:pt idx="546">
                  <c:v>19.646632573542945</c:v>
                </c:pt>
                <c:pt idx="547">
                  <c:v>19.653272048711258</c:v>
                </c:pt>
                <c:pt idx="548">
                  <c:v>19.659536233664895</c:v>
                </c:pt>
                <c:pt idx="549">
                  <c:v>19.665420835244163</c:v>
                </c:pt>
                <c:pt idx="550">
                  <c:v>19.670921820437275</c:v>
                </c:pt>
                <c:pt idx="551">
                  <c:v>19.676035419143751</c:v>
                </c:pt>
                <c:pt idx="552">
                  <c:v>19.680758126758256</c:v>
                </c:pt>
                <c:pt idx="553">
                  <c:v>19.685086706573124</c:v>
                </c:pt>
                <c:pt idx="554">
                  <c:v>19.68901819199597</c:v>
                </c:pt>
                <c:pt idx="555">
                  <c:v>19.692549888582803</c:v>
                </c:pt>
                <c:pt idx="556">
                  <c:v>19.695679375885568</c:v>
                </c:pt>
                <c:pt idx="557">
                  <c:v>19.698404509109597</c:v>
                </c:pt>
                <c:pt idx="558">
                  <c:v>19.700723420585003</c:v>
                </c:pt>
                <c:pt idx="559">
                  <c:v>19.702634521045702</c:v>
                </c:pt>
                <c:pt idx="560">
                  <c:v>19.704136500718565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D-49D6-9124-41A8D5239C5D}"/>
            </c:ext>
          </c:extLst>
        </c:ser>
        <c:ser>
          <c:idx val="0"/>
          <c:order val="1"/>
          <c:tx>
            <c:v>Ambient temperature</c:v>
          </c:tx>
          <c:spPr>
            <a:ln w="76200">
              <a:solidFill>
                <a:schemeClr val="accent2">
                  <a:alpha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'Interactive Chart'!$AA$7:$AA$567</c:f>
              <c:strCache>
                <c:ptCount val="561"/>
                <c:pt idx="0">
                  <c:v>11:00</c:v>
                </c:pt>
                <c:pt idx="1">
                  <c:v>11:06</c:v>
                </c:pt>
                <c:pt idx="2">
                  <c:v>11:12</c:v>
                </c:pt>
                <c:pt idx="3">
                  <c:v>11:18</c:v>
                </c:pt>
                <c:pt idx="4">
                  <c:v>11:24</c:v>
                </c:pt>
                <c:pt idx="5">
                  <c:v>11:30</c:v>
                </c:pt>
                <c:pt idx="6">
                  <c:v>11:36</c:v>
                </c:pt>
                <c:pt idx="7">
                  <c:v>11:42</c:v>
                </c:pt>
                <c:pt idx="8">
                  <c:v>11:48</c:v>
                </c:pt>
                <c:pt idx="9">
                  <c:v>11:54</c:v>
                </c:pt>
                <c:pt idx="10">
                  <c:v>12:00</c:v>
                </c:pt>
                <c:pt idx="11">
                  <c:v>12:06</c:v>
                </c:pt>
                <c:pt idx="12">
                  <c:v>12:12</c:v>
                </c:pt>
                <c:pt idx="13">
                  <c:v>12:18</c:v>
                </c:pt>
                <c:pt idx="14">
                  <c:v>12:24</c:v>
                </c:pt>
                <c:pt idx="15">
                  <c:v>12:30</c:v>
                </c:pt>
                <c:pt idx="16">
                  <c:v>12:36</c:v>
                </c:pt>
                <c:pt idx="17">
                  <c:v>12:42</c:v>
                </c:pt>
                <c:pt idx="18">
                  <c:v>12:48</c:v>
                </c:pt>
                <c:pt idx="19">
                  <c:v>12:54</c:v>
                </c:pt>
                <c:pt idx="20">
                  <c:v>13:00</c:v>
                </c:pt>
                <c:pt idx="21">
                  <c:v>13:06</c:v>
                </c:pt>
                <c:pt idx="22">
                  <c:v>13:12</c:v>
                </c:pt>
                <c:pt idx="23">
                  <c:v>13:18</c:v>
                </c:pt>
                <c:pt idx="24">
                  <c:v>13:24</c:v>
                </c:pt>
                <c:pt idx="25">
                  <c:v>13:30</c:v>
                </c:pt>
                <c:pt idx="26">
                  <c:v>13:36</c:v>
                </c:pt>
                <c:pt idx="27">
                  <c:v>13:42</c:v>
                </c:pt>
                <c:pt idx="28">
                  <c:v>13:48</c:v>
                </c:pt>
                <c:pt idx="29">
                  <c:v>13:54</c:v>
                </c:pt>
                <c:pt idx="30">
                  <c:v>14:00</c:v>
                </c:pt>
                <c:pt idx="31">
                  <c:v>14:06</c:v>
                </c:pt>
                <c:pt idx="32">
                  <c:v>14:12</c:v>
                </c:pt>
                <c:pt idx="33">
                  <c:v>14:18</c:v>
                </c:pt>
                <c:pt idx="34">
                  <c:v>14:24</c:v>
                </c:pt>
                <c:pt idx="35">
                  <c:v>14:30</c:v>
                </c:pt>
                <c:pt idx="36">
                  <c:v>14:36</c:v>
                </c:pt>
                <c:pt idx="37">
                  <c:v>14:42</c:v>
                </c:pt>
                <c:pt idx="38">
                  <c:v>14:48</c:v>
                </c:pt>
                <c:pt idx="39">
                  <c:v>14:54</c:v>
                </c:pt>
                <c:pt idx="40">
                  <c:v>15:00</c:v>
                </c:pt>
                <c:pt idx="41">
                  <c:v>15:06</c:v>
                </c:pt>
                <c:pt idx="42">
                  <c:v>15:12</c:v>
                </c:pt>
                <c:pt idx="43">
                  <c:v>15:18</c:v>
                </c:pt>
                <c:pt idx="44">
                  <c:v>15:24</c:v>
                </c:pt>
                <c:pt idx="45">
                  <c:v>15:30</c:v>
                </c:pt>
                <c:pt idx="46">
                  <c:v>15:36</c:v>
                </c:pt>
                <c:pt idx="47">
                  <c:v>15:42</c:v>
                </c:pt>
                <c:pt idx="48">
                  <c:v>15:48</c:v>
                </c:pt>
                <c:pt idx="49">
                  <c:v>15:54</c:v>
                </c:pt>
                <c:pt idx="50">
                  <c:v>16:00</c:v>
                </c:pt>
                <c:pt idx="51">
                  <c:v>16:06</c:v>
                </c:pt>
                <c:pt idx="52">
                  <c:v>16:12</c:v>
                </c:pt>
                <c:pt idx="53">
                  <c:v>16:18</c:v>
                </c:pt>
                <c:pt idx="54">
                  <c:v>16:24</c:v>
                </c:pt>
                <c:pt idx="55">
                  <c:v>16:30</c:v>
                </c:pt>
                <c:pt idx="56">
                  <c:v>16:36</c:v>
                </c:pt>
                <c:pt idx="57">
                  <c:v>16:42</c:v>
                </c:pt>
                <c:pt idx="58">
                  <c:v>16:48</c:v>
                </c:pt>
                <c:pt idx="59">
                  <c:v>16:54</c:v>
                </c:pt>
                <c:pt idx="60">
                  <c:v>17:00</c:v>
                </c:pt>
                <c:pt idx="61">
                  <c:v>17:06</c:v>
                </c:pt>
                <c:pt idx="62">
                  <c:v>17:12</c:v>
                </c:pt>
                <c:pt idx="63">
                  <c:v>17:18</c:v>
                </c:pt>
                <c:pt idx="64">
                  <c:v>17:24</c:v>
                </c:pt>
                <c:pt idx="65">
                  <c:v>17:30</c:v>
                </c:pt>
                <c:pt idx="66">
                  <c:v>17:36</c:v>
                </c:pt>
                <c:pt idx="67">
                  <c:v>17:42</c:v>
                </c:pt>
                <c:pt idx="68">
                  <c:v>17:48</c:v>
                </c:pt>
                <c:pt idx="69">
                  <c:v>17:54</c:v>
                </c:pt>
                <c:pt idx="70">
                  <c:v>18:00</c:v>
                </c:pt>
                <c:pt idx="71">
                  <c:v>18:06</c:v>
                </c:pt>
                <c:pt idx="72">
                  <c:v>18:12</c:v>
                </c:pt>
                <c:pt idx="73">
                  <c:v>18:18</c:v>
                </c:pt>
                <c:pt idx="74">
                  <c:v>18:24</c:v>
                </c:pt>
                <c:pt idx="75">
                  <c:v>18:30</c:v>
                </c:pt>
                <c:pt idx="76">
                  <c:v>18:36</c:v>
                </c:pt>
                <c:pt idx="77">
                  <c:v>18:42</c:v>
                </c:pt>
                <c:pt idx="78">
                  <c:v>18:48</c:v>
                </c:pt>
                <c:pt idx="79">
                  <c:v>18:54</c:v>
                </c:pt>
                <c:pt idx="80">
                  <c:v>19:00</c:v>
                </c:pt>
                <c:pt idx="81">
                  <c:v>19:06</c:v>
                </c:pt>
                <c:pt idx="82">
                  <c:v>19:12</c:v>
                </c:pt>
                <c:pt idx="83">
                  <c:v>19:18</c:v>
                </c:pt>
                <c:pt idx="84">
                  <c:v>19:24</c:v>
                </c:pt>
                <c:pt idx="85">
                  <c:v>19:30</c:v>
                </c:pt>
                <c:pt idx="86">
                  <c:v>19:36</c:v>
                </c:pt>
                <c:pt idx="87">
                  <c:v>19:42</c:v>
                </c:pt>
                <c:pt idx="88">
                  <c:v>19:48</c:v>
                </c:pt>
                <c:pt idx="89">
                  <c:v>19:54</c:v>
                </c:pt>
                <c:pt idx="90">
                  <c:v>20:00</c:v>
                </c:pt>
                <c:pt idx="91">
                  <c:v>20:06</c:v>
                </c:pt>
                <c:pt idx="92">
                  <c:v>20:12</c:v>
                </c:pt>
                <c:pt idx="93">
                  <c:v>20:18</c:v>
                </c:pt>
                <c:pt idx="94">
                  <c:v>20:24</c:v>
                </c:pt>
                <c:pt idx="95">
                  <c:v>20:30</c:v>
                </c:pt>
                <c:pt idx="96">
                  <c:v>20:36</c:v>
                </c:pt>
                <c:pt idx="97">
                  <c:v>20:42</c:v>
                </c:pt>
                <c:pt idx="98">
                  <c:v>20:48</c:v>
                </c:pt>
                <c:pt idx="99">
                  <c:v>20:54</c:v>
                </c:pt>
                <c:pt idx="100">
                  <c:v>21:00</c:v>
                </c:pt>
                <c:pt idx="101">
                  <c:v>21:06</c:v>
                </c:pt>
                <c:pt idx="102">
                  <c:v>21:12</c:v>
                </c:pt>
                <c:pt idx="103">
                  <c:v>21:18</c:v>
                </c:pt>
                <c:pt idx="104">
                  <c:v>21:24</c:v>
                </c:pt>
                <c:pt idx="105">
                  <c:v>21:30</c:v>
                </c:pt>
                <c:pt idx="106">
                  <c:v>21:36</c:v>
                </c:pt>
                <c:pt idx="107">
                  <c:v>21:42</c:v>
                </c:pt>
                <c:pt idx="108">
                  <c:v>21:48</c:v>
                </c:pt>
                <c:pt idx="109">
                  <c:v>21:54</c:v>
                </c:pt>
                <c:pt idx="110">
                  <c:v>22:00</c:v>
                </c:pt>
                <c:pt idx="111">
                  <c:v>22:06</c:v>
                </c:pt>
                <c:pt idx="112">
                  <c:v>22:12</c:v>
                </c:pt>
                <c:pt idx="113">
                  <c:v>22:18</c:v>
                </c:pt>
                <c:pt idx="114">
                  <c:v>22:24</c:v>
                </c:pt>
                <c:pt idx="115">
                  <c:v>22:30</c:v>
                </c:pt>
                <c:pt idx="116">
                  <c:v>22:36</c:v>
                </c:pt>
                <c:pt idx="117">
                  <c:v>22:42</c:v>
                </c:pt>
                <c:pt idx="118">
                  <c:v>22:48</c:v>
                </c:pt>
                <c:pt idx="119">
                  <c:v>22:54</c:v>
                </c:pt>
                <c:pt idx="120">
                  <c:v>23:00</c:v>
                </c:pt>
                <c:pt idx="121">
                  <c:v>23:06</c:v>
                </c:pt>
                <c:pt idx="122">
                  <c:v>23:12</c:v>
                </c:pt>
                <c:pt idx="123">
                  <c:v>23:18</c:v>
                </c:pt>
                <c:pt idx="124">
                  <c:v>23:24</c:v>
                </c:pt>
                <c:pt idx="125">
                  <c:v>23:30</c:v>
                </c:pt>
                <c:pt idx="126">
                  <c:v>23:36</c:v>
                </c:pt>
                <c:pt idx="127">
                  <c:v>23:42</c:v>
                </c:pt>
                <c:pt idx="128">
                  <c:v>23:48</c:v>
                </c:pt>
                <c:pt idx="129">
                  <c:v>23:54</c:v>
                </c:pt>
                <c:pt idx="130">
                  <c:v>0:00</c:v>
                </c:pt>
                <c:pt idx="131">
                  <c:v>0:06</c:v>
                </c:pt>
                <c:pt idx="132">
                  <c:v>0:12</c:v>
                </c:pt>
                <c:pt idx="133">
                  <c:v>0:18</c:v>
                </c:pt>
                <c:pt idx="134">
                  <c:v>0:24</c:v>
                </c:pt>
                <c:pt idx="135">
                  <c:v>0:30</c:v>
                </c:pt>
                <c:pt idx="136">
                  <c:v>0:36</c:v>
                </c:pt>
                <c:pt idx="137">
                  <c:v>0:42</c:v>
                </c:pt>
                <c:pt idx="138">
                  <c:v>0:48</c:v>
                </c:pt>
                <c:pt idx="139">
                  <c:v>0:54</c:v>
                </c:pt>
                <c:pt idx="140">
                  <c:v>1:00</c:v>
                </c:pt>
                <c:pt idx="141">
                  <c:v>1:06</c:v>
                </c:pt>
                <c:pt idx="142">
                  <c:v>1:12</c:v>
                </c:pt>
                <c:pt idx="143">
                  <c:v>1:18</c:v>
                </c:pt>
                <c:pt idx="144">
                  <c:v>1:24</c:v>
                </c:pt>
                <c:pt idx="145">
                  <c:v>1:30</c:v>
                </c:pt>
                <c:pt idx="146">
                  <c:v>1:36</c:v>
                </c:pt>
                <c:pt idx="147">
                  <c:v>1:42</c:v>
                </c:pt>
                <c:pt idx="148">
                  <c:v>1:48</c:v>
                </c:pt>
                <c:pt idx="149">
                  <c:v>1:54</c:v>
                </c:pt>
                <c:pt idx="150">
                  <c:v>2:00</c:v>
                </c:pt>
                <c:pt idx="151">
                  <c:v>2:06</c:v>
                </c:pt>
                <c:pt idx="152">
                  <c:v>2:12</c:v>
                </c:pt>
                <c:pt idx="153">
                  <c:v>2:18</c:v>
                </c:pt>
                <c:pt idx="154">
                  <c:v>2:24</c:v>
                </c:pt>
                <c:pt idx="155">
                  <c:v>2:30</c:v>
                </c:pt>
                <c:pt idx="156">
                  <c:v>2:36</c:v>
                </c:pt>
                <c:pt idx="157">
                  <c:v>2:42</c:v>
                </c:pt>
                <c:pt idx="158">
                  <c:v>2:48</c:v>
                </c:pt>
                <c:pt idx="159">
                  <c:v>2:54</c:v>
                </c:pt>
                <c:pt idx="160">
                  <c:v>3:00</c:v>
                </c:pt>
                <c:pt idx="161">
                  <c:v>3:06</c:v>
                </c:pt>
                <c:pt idx="162">
                  <c:v>3:12</c:v>
                </c:pt>
                <c:pt idx="163">
                  <c:v>3:18</c:v>
                </c:pt>
                <c:pt idx="164">
                  <c:v>3:24</c:v>
                </c:pt>
                <c:pt idx="165">
                  <c:v>3:30</c:v>
                </c:pt>
                <c:pt idx="166">
                  <c:v>3:36</c:v>
                </c:pt>
                <c:pt idx="167">
                  <c:v>3:42</c:v>
                </c:pt>
                <c:pt idx="168">
                  <c:v>3:48</c:v>
                </c:pt>
                <c:pt idx="169">
                  <c:v>3:54</c:v>
                </c:pt>
                <c:pt idx="170">
                  <c:v>4:00</c:v>
                </c:pt>
                <c:pt idx="171">
                  <c:v>4:06</c:v>
                </c:pt>
                <c:pt idx="172">
                  <c:v>4:12</c:v>
                </c:pt>
                <c:pt idx="173">
                  <c:v>4:18</c:v>
                </c:pt>
                <c:pt idx="174">
                  <c:v>4:24</c:v>
                </c:pt>
                <c:pt idx="175">
                  <c:v>4:30</c:v>
                </c:pt>
                <c:pt idx="176">
                  <c:v>4:36</c:v>
                </c:pt>
                <c:pt idx="177">
                  <c:v>4:42</c:v>
                </c:pt>
                <c:pt idx="178">
                  <c:v>4:48</c:v>
                </c:pt>
                <c:pt idx="179">
                  <c:v>4:54</c:v>
                </c:pt>
                <c:pt idx="180">
                  <c:v>5:00</c:v>
                </c:pt>
                <c:pt idx="181">
                  <c:v>5:06</c:v>
                </c:pt>
                <c:pt idx="182">
                  <c:v>5:12</c:v>
                </c:pt>
                <c:pt idx="183">
                  <c:v>5:18</c:v>
                </c:pt>
                <c:pt idx="184">
                  <c:v>5:24</c:v>
                </c:pt>
                <c:pt idx="185">
                  <c:v>5:30</c:v>
                </c:pt>
                <c:pt idx="186">
                  <c:v>5:36</c:v>
                </c:pt>
                <c:pt idx="187">
                  <c:v>5:42</c:v>
                </c:pt>
                <c:pt idx="188">
                  <c:v>5:48</c:v>
                </c:pt>
                <c:pt idx="189">
                  <c:v>5:54</c:v>
                </c:pt>
                <c:pt idx="190">
                  <c:v>6:00</c:v>
                </c:pt>
                <c:pt idx="191">
                  <c:v>6:06</c:v>
                </c:pt>
                <c:pt idx="192">
                  <c:v>6:12</c:v>
                </c:pt>
                <c:pt idx="193">
                  <c:v>6:18</c:v>
                </c:pt>
                <c:pt idx="194">
                  <c:v>6:24</c:v>
                </c:pt>
                <c:pt idx="195">
                  <c:v>6:30</c:v>
                </c:pt>
                <c:pt idx="196">
                  <c:v>6:36</c:v>
                </c:pt>
                <c:pt idx="197">
                  <c:v>6:42</c:v>
                </c:pt>
                <c:pt idx="198">
                  <c:v>6:48</c:v>
                </c:pt>
                <c:pt idx="199">
                  <c:v>6:54</c:v>
                </c:pt>
                <c:pt idx="200">
                  <c:v>7:00</c:v>
                </c:pt>
                <c:pt idx="201">
                  <c:v>7:06</c:v>
                </c:pt>
                <c:pt idx="202">
                  <c:v>7:12</c:v>
                </c:pt>
                <c:pt idx="203">
                  <c:v>7:18</c:v>
                </c:pt>
                <c:pt idx="204">
                  <c:v>7:24</c:v>
                </c:pt>
                <c:pt idx="205">
                  <c:v>7:30</c:v>
                </c:pt>
                <c:pt idx="206">
                  <c:v>7:36</c:v>
                </c:pt>
                <c:pt idx="207">
                  <c:v>7:42</c:v>
                </c:pt>
                <c:pt idx="208">
                  <c:v>7:48</c:v>
                </c:pt>
                <c:pt idx="209">
                  <c:v>7:54</c:v>
                </c:pt>
                <c:pt idx="210">
                  <c:v>8:00</c:v>
                </c:pt>
                <c:pt idx="211">
                  <c:v>8:06</c:v>
                </c:pt>
                <c:pt idx="212">
                  <c:v>8:12</c:v>
                </c:pt>
                <c:pt idx="213">
                  <c:v>8:18</c:v>
                </c:pt>
                <c:pt idx="214">
                  <c:v>8:24</c:v>
                </c:pt>
                <c:pt idx="215">
                  <c:v>8:30</c:v>
                </c:pt>
                <c:pt idx="216">
                  <c:v>8:36</c:v>
                </c:pt>
                <c:pt idx="217">
                  <c:v>8:42</c:v>
                </c:pt>
                <c:pt idx="218">
                  <c:v>8:48</c:v>
                </c:pt>
                <c:pt idx="219">
                  <c:v>8:54</c:v>
                </c:pt>
                <c:pt idx="220">
                  <c:v>9:00</c:v>
                </c:pt>
                <c:pt idx="221">
                  <c:v>9:06</c:v>
                </c:pt>
                <c:pt idx="222">
                  <c:v>9:12</c:v>
                </c:pt>
                <c:pt idx="223">
                  <c:v>9:18</c:v>
                </c:pt>
                <c:pt idx="224">
                  <c:v>9:24</c:v>
                </c:pt>
                <c:pt idx="225">
                  <c:v>9:30</c:v>
                </c:pt>
                <c:pt idx="226">
                  <c:v>9:36</c:v>
                </c:pt>
                <c:pt idx="227">
                  <c:v>9:42</c:v>
                </c:pt>
                <c:pt idx="228">
                  <c:v>9:48</c:v>
                </c:pt>
                <c:pt idx="229">
                  <c:v>9:54</c:v>
                </c:pt>
                <c:pt idx="230">
                  <c:v>10:00</c:v>
                </c:pt>
                <c:pt idx="231">
                  <c:v>10:06</c:v>
                </c:pt>
                <c:pt idx="232">
                  <c:v>10:12</c:v>
                </c:pt>
                <c:pt idx="233">
                  <c:v>10:18</c:v>
                </c:pt>
                <c:pt idx="234">
                  <c:v>10:24</c:v>
                </c:pt>
                <c:pt idx="235">
                  <c:v>10:30</c:v>
                </c:pt>
                <c:pt idx="236">
                  <c:v>10:36</c:v>
                </c:pt>
                <c:pt idx="237">
                  <c:v>10:42</c:v>
                </c:pt>
                <c:pt idx="238">
                  <c:v>10:48</c:v>
                </c:pt>
                <c:pt idx="239">
                  <c:v>10:54</c:v>
                </c:pt>
                <c:pt idx="240">
                  <c:v>11:00</c:v>
                </c:pt>
                <c:pt idx="241">
                  <c:v>11:06</c:v>
                </c:pt>
                <c:pt idx="242">
                  <c:v>11:12</c:v>
                </c:pt>
                <c:pt idx="243">
                  <c:v>11:18</c:v>
                </c:pt>
                <c:pt idx="244">
                  <c:v>11:24</c:v>
                </c:pt>
                <c:pt idx="245">
                  <c:v>11:30</c:v>
                </c:pt>
                <c:pt idx="246">
                  <c:v>11:36</c:v>
                </c:pt>
                <c:pt idx="247">
                  <c:v>11:42</c:v>
                </c:pt>
                <c:pt idx="248">
                  <c:v>11:48</c:v>
                </c:pt>
                <c:pt idx="249">
                  <c:v>11:54</c:v>
                </c:pt>
                <c:pt idx="250">
                  <c:v>12:00</c:v>
                </c:pt>
                <c:pt idx="251">
                  <c:v>12:06</c:v>
                </c:pt>
                <c:pt idx="252">
                  <c:v>12:12</c:v>
                </c:pt>
                <c:pt idx="253">
                  <c:v>12:18</c:v>
                </c:pt>
                <c:pt idx="254">
                  <c:v>12:24</c:v>
                </c:pt>
                <c:pt idx="255">
                  <c:v>12:30</c:v>
                </c:pt>
                <c:pt idx="256">
                  <c:v>12:36</c:v>
                </c:pt>
                <c:pt idx="257">
                  <c:v>12:42</c:v>
                </c:pt>
                <c:pt idx="258">
                  <c:v>12:48</c:v>
                </c:pt>
                <c:pt idx="259">
                  <c:v>12:54</c:v>
                </c:pt>
                <c:pt idx="260">
                  <c:v>13:00</c:v>
                </c:pt>
                <c:pt idx="261">
                  <c:v>13:06</c:v>
                </c:pt>
                <c:pt idx="262">
                  <c:v>13:12</c:v>
                </c:pt>
                <c:pt idx="263">
                  <c:v>13:18</c:v>
                </c:pt>
                <c:pt idx="264">
                  <c:v>13:24</c:v>
                </c:pt>
                <c:pt idx="265">
                  <c:v>13:30</c:v>
                </c:pt>
                <c:pt idx="266">
                  <c:v>13:36</c:v>
                </c:pt>
                <c:pt idx="267">
                  <c:v>13:42</c:v>
                </c:pt>
                <c:pt idx="268">
                  <c:v>13:48</c:v>
                </c:pt>
                <c:pt idx="269">
                  <c:v>13:54</c:v>
                </c:pt>
                <c:pt idx="270">
                  <c:v>14:00</c:v>
                </c:pt>
                <c:pt idx="285">
                  <c:v>Temperatures and heat-flux densities on Side 2  </c:v>
                </c:pt>
                <c:pt idx="288">
                  <c:v>time</c:v>
                </c:pt>
                <c:pt idx="290">
                  <c:v>14:00</c:v>
                </c:pt>
                <c:pt idx="291">
                  <c:v>14:06</c:v>
                </c:pt>
                <c:pt idx="292">
                  <c:v>14:12</c:v>
                </c:pt>
                <c:pt idx="293">
                  <c:v>14:18</c:v>
                </c:pt>
                <c:pt idx="294">
                  <c:v>14:24</c:v>
                </c:pt>
                <c:pt idx="295">
                  <c:v>14:30</c:v>
                </c:pt>
                <c:pt idx="296">
                  <c:v>14:36</c:v>
                </c:pt>
                <c:pt idx="297">
                  <c:v>14:42</c:v>
                </c:pt>
                <c:pt idx="298">
                  <c:v>14:48</c:v>
                </c:pt>
                <c:pt idx="299">
                  <c:v>14:54</c:v>
                </c:pt>
                <c:pt idx="300">
                  <c:v>15:00</c:v>
                </c:pt>
                <c:pt idx="301">
                  <c:v>15:06</c:v>
                </c:pt>
                <c:pt idx="302">
                  <c:v>15:12</c:v>
                </c:pt>
                <c:pt idx="303">
                  <c:v>15:18</c:v>
                </c:pt>
                <c:pt idx="304">
                  <c:v>15:24</c:v>
                </c:pt>
                <c:pt idx="305">
                  <c:v>15:30</c:v>
                </c:pt>
                <c:pt idx="306">
                  <c:v>15:36</c:v>
                </c:pt>
                <c:pt idx="307">
                  <c:v>15:42</c:v>
                </c:pt>
                <c:pt idx="308">
                  <c:v>15:48</c:v>
                </c:pt>
                <c:pt idx="309">
                  <c:v>15:54</c:v>
                </c:pt>
                <c:pt idx="310">
                  <c:v>16:00</c:v>
                </c:pt>
                <c:pt idx="311">
                  <c:v>16:06</c:v>
                </c:pt>
                <c:pt idx="312">
                  <c:v>16:12</c:v>
                </c:pt>
                <c:pt idx="313">
                  <c:v>16:18</c:v>
                </c:pt>
                <c:pt idx="314">
                  <c:v>16:24</c:v>
                </c:pt>
                <c:pt idx="315">
                  <c:v>16:30</c:v>
                </c:pt>
                <c:pt idx="316">
                  <c:v>16:36</c:v>
                </c:pt>
                <c:pt idx="317">
                  <c:v>16:42</c:v>
                </c:pt>
                <c:pt idx="318">
                  <c:v>16:48</c:v>
                </c:pt>
                <c:pt idx="319">
                  <c:v>16:54</c:v>
                </c:pt>
                <c:pt idx="320">
                  <c:v>17:00</c:v>
                </c:pt>
                <c:pt idx="321">
                  <c:v>17:06</c:v>
                </c:pt>
                <c:pt idx="322">
                  <c:v>17:12</c:v>
                </c:pt>
                <c:pt idx="323">
                  <c:v>17:18</c:v>
                </c:pt>
                <c:pt idx="324">
                  <c:v>17:24</c:v>
                </c:pt>
                <c:pt idx="325">
                  <c:v>17:30</c:v>
                </c:pt>
                <c:pt idx="326">
                  <c:v>17:36</c:v>
                </c:pt>
                <c:pt idx="327">
                  <c:v>17:42</c:v>
                </c:pt>
                <c:pt idx="328">
                  <c:v>17:48</c:v>
                </c:pt>
                <c:pt idx="329">
                  <c:v>17:54</c:v>
                </c:pt>
                <c:pt idx="330">
                  <c:v>18:00</c:v>
                </c:pt>
                <c:pt idx="331">
                  <c:v>18:06</c:v>
                </c:pt>
                <c:pt idx="332">
                  <c:v>18:12</c:v>
                </c:pt>
                <c:pt idx="333">
                  <c:v>18:18</c:v>
                </c:pt>
                <c:pt idx="334">
                  <c:v>18:24</c:v>
                </c:pt>
                <c:pt idx="335">
                  <c:v>18:30</c:v>
                </c:pt>
                <c:pt idx="336">
                  <c:v>18:36</c:v>
                </c:pt>
                <c:pt idx="337">
                  <c:v>18:42</c:v>
                </c:pt>
                <c:pt idx="338">
                  <c:v>18:48</c:v>
                </c:pt>
                <c:pt idx="339">
                  <c:v>18:54</c:v>
                </c:pt>
                <c:pt idx="340">
                  <c:v>19:00</c:v>
                </c:pt>
                <c:pt idx="341">
                  <c:v>19:06</c:v>
                </c:pt>
                <c:pt idx="342">
                  <c:v>19:12</c:v>
                </c:pt>
                <c:pt idx="343">
                  <c:v>19:18</c:v>
                </c:pt>
                <c:pt idx="344">
                  <c:v>19:24</c:v>
                </c:pt>
                <c:pt idx="345">
                  <c:v>19:30</c:v>
                </c:pt>
                <c:pt idx="346">
                  <c:v>19:36</c:v>
                </c:pt>
                <c:pt idx="347">
                  <c:v>19:42</c:v>
                </c:pt>
                <c:pt idx="348">
                  <c:v>19:48</c:v>
                </c:pt>
                <c:pt idx="349">
                  <c:v>19:54</c:v>
                </c:pt>
                <c:pt idx="350">
                  <c:v>20:00</c:v>
                </c:pt>
                <c:pt idx="351">
                  <c:v>20:06</c:v>
                </c:pt>
                <c:pt idx="352">
                  <c:v>20:12</c:v>
                </c:pt>
                <c:pt idx="353">
                  <c:v>20:18</c:v>
                </c:pt>
                <c:pt idx="354">
                  <c:v>20:24</c:v>
                </c:pt>
                <c:pt idx="355">
                  <c:v>20:30</c:v>
                </c:pt>
                <c:pt idx="356">
                  <c:v>20:36</c:v>
                </c:pt>
                <c:pt idx="357">
                  <c:v>20:42</c:v>
                </c:pt>
                <c:pt idx="358">
                  <c:v>20:48</c:v>
                </c:pt>
                <c:pt idx="359">
                  <c:v>20:54</c:v>
                </c:pt>
                <c:pt idx="360">
                  <c:v>21:00</c:v>
                </c:pt>
                <c:pt idx="361">
                  <c:v>21:06</c:v>
                </c:pt>
                <c:pt idx="362">
                  <c:v>21:12</c:v>
                </c:pt>
                <c:pt idx="363">
                  <c:v>21:18</c:v>
                </c:pt>
                <c:pt idx="364">
                  <c:v>21:24</c:v>
                </c:pt>
                <c:pt idx="365">
                  <c:v>21:30</c:v>
                </c:pt>
                <c:pt idx="366">
                  <c:v>21:36</c:v>
                </c:pt>
                <c:pt idx="367">
                  <c:v>21:42</c:v>
                </c:pt>
                <c:pt idx="368">
                  <c:v>21:48</c:v>
                </c:pt>
                <c:pt idx="369">
                  <c:v>21:54</c:v>
                </c:pt>
                <c:pt idx="370">
                  <c:v>22:00</c:v>
                </c:pt>
                <c:pt idx="371">
                  <c:v>22:06</c:v>
                </c:pt>
                <c:pt idx="372">
                  <c:v>22:12</c:v>
                </c:pt>
                <c:pt idx="373">
                  <c:v>22:18</c:v>
                </c:pt>
                <c:pt idx="374">
                  <c:v>22:24</c:v>
                </c:pt>
                <c:pt idx="375">
                  <c:v>22:30</c:v>
                </c:pt>
                <c:pt idx="376">
                  <c:v>22:36</c:v>
                </c:pt>
                <c:pt idx="377">
                  <c:v>22:42</c:v>
                </c:pt>
                <c:pt idx="378">
                  <c:v>22:48</c:v>
                </c:pt>
                <c:pt idx="379">
                  <c:v>22:54</c:v>
                </c:pt>
                <c:pt idx="380">
                  <c:v>23:00</c:v>
                </c:pt>
                <c:pt idx="381">
                  <c:v>23:06</c:v>
                </c:pt>
                <c:pt idx="382">
                  <c:v>23:12</c:v>
                </c:pt>
                <c:pt idx="383">
                  <c:v>23:18</c:v>
                </c:pt>
                <c:pt idx="384">
                  <c:v>23:24</c:v>
                </c:pt>
                <c:pt idx="385">
                  <c:v>23:30</c:v>
                </c:pt>
                <c:pt idx="386">
                  <c:v>23:36</c:v>
                </c:pt>
                <c:pt idx="387">
                  <c:v>23:42</c:v>
                </c:pt>
                <c:pt idx="388">
                  <c:v>23:48</c:v>
                </c:pt>
                <c:pt idx="389">
                  <c:v>23:54</c:v>
                </c:pt>
                <c:pt idx="390">
                  <c:v>0:00</c:v>
                </c:pt>
                <c:pt idx="391">
                  <c:v>0:06</c:v>
                </c:pt>
                <c:pt idx="392">
                  <c:v>0:12</c:v>
                </c:pt>
                <c:pt idx="393">
                  <c:v>0:18</c:v>
                </c:pt>
                <c:pt idx="394">
                  <c:v>0:24</c:v>
                </c:pt>
                <c:pt idx="395">
                  <c:v>0:30</c:v>
                </c:pt>
                <c:pt idx="396">
                  <c:v>0:36</c:v>
                </c:pt>
                <c:pt idx="397">
                  <c:v>0:42</c:v>
                </c:pt>
                <c:pt idx="398">
                  <c:v>0:48</c:v>
                </c:pt>
                <c:pt idx="399">
                  <c:v>0:54</c:v>
                </c:pt>
                <c:pt idx="400">
                  <c:v>1:00</c:v>
                </c:pt>
                <c:pt idx="401">
                  <c:v>1:06</c:v>
                </c:pt>
                <c:pt idx="402">
                  <c:v>1:12</c:v>
                </c:pt>
                <c:pt idx="403">
                  <c:v>1:18</c:v>
                </c:pt>
                <c:pt idx="404">
                  <c:v>1:24</c:v>
                </c:pt>
                <c:pt idx="405">
                  <c:v>1:30</c:v>
                </c:pt>
                <c:pt idx="406">
                  <c:v>1:36</c:v>
                </c:pt>
                <c:pt idx="407">
                  <c:v>1:42</c:v>
                </c:pt>
                <c:pt idx="408">
                  <c:v>1:48</c:v>
                </c:pt>
                <c:pt idx="409">
                  <c:v>1:54</c:v>
                </c:pt>
                <c:pt idx="410">
                  <c:v>2:00</c:v>
                </c:pt>
                <c:pt idx="411">
                  <c:v>2:06</c:v>
                </c:pt>
                <c:pt idx="412">
                  <c:v>2:12</c:v>
                </c:pt>
                <c:pt idx="413">
                  <c:v>2:18</c:v>
                </c:pt>
                <c:pt idx="414">
                  <c:v>2:24</c:v>
                </c:pt>
                <c:pt idx="415">
                  <c:v>2:30</c:v>
                </c:pt>
                <c:pt idx="416">
                  <c:v>2:36</c:v>
                </c:pt>
                <c:pt idx="417">
                  <c:v>2:42</c:v>
                </c:pt>
                <c:pt idx="418">
                  <c:v>2:48</c:v>
                </c:pt>
                <c:pt idx="419">
                  <c:v>2:54</c:v>
                </c:pt>
                <c:pt idx="420">
                  <c:v>3:00</c:v>
                </c:pt>
                <c:pt idx="421">
                  <c:v>3:06</c:v>
                </c:pt>
                <c:pt idx="422">
                  <c:v>3:12</c:v>
                </c:pt>
                <c:pt idx="423">
                  <c:v>3:18</c:v>
                </c:pt>
                <c:pt idx="424">
                  <c:v>3:24</c:v>
                </c:pt>
                <c:pt idx="425">
                  <c:v>3:30</c:v>
                </c:pt>
                <c:pt idx="426">
                  <c:v>3:36</c:v>
                </c:pt>
                <c:pt idx="427">
                  <c:v>3:42</c:v>
                </c:pt>
                <c:pt idx="428">
                  <c:v>3:48</c:v>
                </c:pt>
                <c:pt idx="429">
                  <c:v>3:54</c:v>
                </c:pt>
                <c:pt idx="430">
                  <c:v>4:00</c:v>
                </c:pt>
                <c:pt idx="431">
                  <c:v>4:06</c:v>
                </c:pt>
                <c:pt idx="432">
                  <c:v>4:12</c:v>
                </c:pt>
                <c:pt idx="433">
                  <c:v>4:18</c:v>
                </c:pt>
                <c:pt idx="434">
                  <c:v>4:24</c:v>
                </c:pt>
                <c:pt idx="435">
                  <c:v>4:30</c:v>
                </c:pt>
                <c:pt idx="436">
                  <c:v>4:36</c:v>
                </c:pt>
                <c:pt idx="437">
                  <c:v>4:42</c:v>
                </c:pt>
                <c:pt idx="438">
                  <c:v>4:48</c:v>
                </c:pt>
                <c:pt idx="439">
                  <c:v>4:54</c:v>
                </c:pt>
                <c:pt idx="440">
                  <c:v>5:00</c:v>
                </c:pt>
                <c:pt idx="441">
                  <c:v>5:06</c:v>
                </c:pt>
                <c:pt idx="442">
                  <c:v>5:12</c:v>
                </c:pt>
                <c:pt idx="443">
                  <c:v>5:18</c:v>
                </c:pt>
                <c:pt idx="444">
                  <c:v>5:24</c:v>
                </c:pt>
                <c:pt idx="445">
                  <c:v>5:30</c:v>
                </c:pt>
                <c:pt idx="446">
                  <c:v>5:36</c:v>
                </c:pt>
                <c:pt idx="447">
                  <c:v>5:42</c:v>
                </c:pt>
                <c:pt idx="448">
                  <c:v>5:48</c:v>
                </c:pt>
                <c:pt idx="449">
                  <c:v>5:54</c:v>
                </c:pt>
                <c:pt idx="450">
                  <c:v>6:00</c:v>
                </c:pt>
                <c:pt idx="451">
                  <c:v>6:06</c:v>
                </c:pt>
                <c:pt idx="452">
                  <c:v>6:12</c:v>
                </c:pt>
                <c:pt idx="453">
                  <c:v>6:18</c:v>
                </c:pt>
                <c:pt idx="454">
                  <c:v>6:24</c:v>
                </c:pt>
                <c:pt idx="455">
                  <c:v>6:30</c:v>
                </c:pt>
                <c:pt idx="456">
                  <c:v>6:36</c:v>
                </c:pt>
                <c:pt idx="457">
                  <c:v>6:42</c:v>
                </c:pt>
                <c:pt idx="458">
                  <c:v>6:48</c:v>
                </c:pt>
                <c:pt idx="459">
                  <c:v>6:54</c:v>
                </c:pt>
                <c:pt idx="460">
                  <c:v>7:00</c:v>
                </c:pt>
                <c:pt idx="461">
                  <c:v>7:06</c:v>
                </c:pt>
                <c:pt idx="462">
                  <c:v>7:12</c:v>
                </c:pt>
                <c:pt idx="463">
                  <c:v>7:18</c:v>
                </c:pt>
                <c:pt idx="464">
                  <c:v>7:24</c:v>
                </c:pt>
                <c:pt idx="465">
                  <c:v>7:30</c:v>
                </c:pt>
                <c:pt idx="466">
                  <c:v>7:36</c:v>
                </c:pt>
                <c:pt idx="467">
                  <c:v>7:42</c:v>
                </c:pt>
                <c:pt idx="468">
                  <c:v>7:48</c:v>
                </c:pt>
                <c:pt idx="469">
                  <c:v>7:54</c:v>
                </c:pt>
                <c:pt idx="470">
                  <c:v>8:00</c:v>
                </c:pt>
                <c:pt idx="471">
                  <c:v>8:06</c:v>
                </c:pt>
                <c:pt idx="472">
                  <c:v>8:12</c:v>
                </c:pt>
                <c:pt idx="473">
                  <c:v>8:18</c:v>
                </c:pt>
                <c:pt idx="474">
                  <c:v>8:24</c:v>
                </c:pt>
                <c:pt idx="475">
                  <c:v>8:30</c:v>
                </c:pt>
                <c:pt idx="476">
                  <c:v>8:36</c:v>
                </c:pt>
                <c:pt idx="477">
                  <c:v>8:42</c:v>
                </c:pt>
                <c:pt idx="478">
                  <c:v>8:48</c:v>
                </c:pt>
                <c:pt idx="479">
                  <c:v>8:54</c:v>
                </c:pt>
                <c:pt idx="480">
                  <c:v>9:00</c:v>
                </c:pt>
                <c:pt idx="481">
                  <c:v>9:06</c:v>
                </c:pt>
                <c:pt idx="482">
                  <c:v>9:12</c:v>
                </c:pt>
                <c:pt idx="483">
                  <c:v>9:18</c:v>
                </c:pt>
                <c:pt idx="484">
                  <c:v>9:24</c:v>
                </c:pt>
                <c:pt idx="485">
                  <c:v>9:30</c:v>
                </c:pt>
                <c:pt idx="486">
                  <c:v>9:36</c:v>
                </c:pt>
                <c:pt idx="487">
                  <c:v>9:42</c:v>
                </c:pt>
                <c:pt idx="488">
                  <c:v>9:48</c:v>
                </c:pt>
                <c:pt idx="489">
                  <c:v>9:54</c:v>
                </c:pt>
                <c:pt idx="490">
                  <c:v>10:00</c:v>
                </c:pt>
                <c:pt idx="491">
                  <c:v>10:06</c:v>
                </c:pt>
                <c:pt idx="492">
                  <c:v>10:12</c:v>
                </c:pt>
                <c:pt idx="493">
                  <c:v>10:18</c:v>
                </c:pt>
                <c:pt idx="494">
                  <c:v>10:24</c:v>
                </c:pt>
                <c:pt idx="495">
                  <c:v>10:30</c:v>
                </c:pt>
                <c:pt idx="496">
                  <c:v>10:36</c:v>
                </c:pt>
                <c:pt idx="497">
                  <c:v>10:42</c:v>
                </c:pt>
                <c:pt idx="498">
                  <c:v>10:48</c:v>
                </c:pt>
                <c:pt idx="499">
                  <c:v>10:54</c:v>
                </c:pt>
                <c:pt idx="500">
                  <c:v>11:00</c:v>
                </c:pt>
                <c:pt idx="501">
                  <c:v>11:06</c:v>
                </c:pt>
                <c:pt idx="502">
                  <c:v>11:12</c:v>
                </c:pt>
                <c:pt idx="503">
                  <c:v>11:18</c:v>
                </c:pt>
                <c:pt idx="504">
                  <c:v>11:24</c:v>
                </c:pt>
                <c:pt idx="505">
                  <c:v>11:30</c:v>
                </c:pt>
                <c:pt idx="506">
                  <c:v>11:36</c:v>
                </c:pt>
                <c:pt idx="507">
                  <c:v>11:42</c:v>
                </c:pt>
                <c:pt idx="508">
                  <c:v>11:48</c:v>
                </c:pt>
                <c:pt idx="509">
                  <c:v>11:54</c:v>
                </c:pt>
                <c:pt idx="510">
                  <c:v>12:00</c:v>
                </c:pt>
                <c:pt idx="511">
                  <c:v>12:06</c:v>
                </c:pt>
                <c:pt idx="512">
                  <c:v>12:12</c:v>
                </c:pt>
                <c:pt idx="513">
                  <c:v>12:18</c:v>
                </c:pt>
                <c:pt idx="514">
                  <c:v>12:24</c:v>
                </c:pt>
                <c:pt idx="515">
                  <c:v>12:30</c:v>
                </c:pt>
                <c:pt idx="516">
                  <c:v>12:36</c:v>
                </c:pt>
                <c:pt idx="517">
                  <c:v>12:42</c:v>
                </c:pt>
                <c:pt idx="518">
                  <c:v>12:48</c:v>
                </c:pt>
                <c:pt idx="519">
                  <c:v>12:54</c:v>
                </c:pt>
                <c:pt idx="520">
                  <c:v>13:00</c:v>
                </c:pt>
                <c:pt idx="521">
                  <c:v>13:06</c:v>
                </c:pt>
                <c:pt idx="522">
                  <c:v>13:12</c:v>
                </c:pt>
                <c:pt idx="523">
                  <c:v>13:18</c:v>
                </c:pt>
                <c:pt idx="524">
                  <c:v>13:24</c:v>
                </c:pt>
                <c:pt idx="525">
                  <c:v>13:30</c:v>
                </c:pt>
                <c:pt idx="526">
                  <c:v>13:36</c:v>
                </c:pt>
                <c:pt idx="527">
                  <c:v>13:42</c:v>
                </c:pt>
                <c:pt idx="528">
                  <c:v>13:48</c:v>
                </c:pt>
                <c:pt idx="529">
                  <c:v>13:54</c:v>
                </c:pt>
                <c:pt idx="530">
                  <c:v>14:00</c:v>
                </c:pt>
                <c:pt idx="531">
                  <c:v>14:06</c:v>
                </c:pt>
                <c:pt idx="532">
                  <c:v>14:12</c:v>
                </c:pt>
                <c:pt idx="533">
                  <c:v>14:18</c:v>
                </c:pt>
                <c:pt idx="534">
                  <c:v>14:24</c:v>
                </c:pt>
                <c:pt idx="535">
                  <c:v>14:30</c:v>
                </c:pt>
                <c:pt idx="536">
                  <c:v>14:36</c:v>
                </c:pt>
                <c:pt idx="537">
                  <c:v>14:42</c:v>
                </c:pt>
                <c:pt idx="538">
                  <c:v>14:48</c:v>
                </c:pt>
                <c:pt idx="539">
                  <c:v>14:54</c:v>
                </c:pt>
                <c:pt idx="540">
                  <c:v>15:00</c:v>
                </c:pt>
                <c:pt idx="541">
                  <c:v>15:06</c:v>
                </c:pt>
                <c:pt idx="542">
                  <c:v>15:12</c:v>
                </c:pt>
                <c:pt idx="543">
                  <c:v>15:18</c:v>
                </c:pt>
                <c:pt idx="544">
                  <c:v>15:24</c:v>
                </c:pt>
                <c:pt idx="545">
                  <c:v>15:30</c:v>
                </c:pt>
                <c:pt idx="546">
                  <c:v>15:36</c:v>
                </c:pt>
                <c:pt idx="547">
                  <c:v>15:42</c:v>
                </c:pt>
                <c:pt idx="548">
                  <c:v>15:48</c:v>
                </c:pt>
                <c:pt idx="549">
                  <c:v>15:54</c:v>
                </c:pt>
                <c:pt idx="550">
                  <c:v>16:00</c:v>
                </c:pt>
                <c:pt idx="551">
                  <c:v>16:06</c:v>
                </c:pt>
                <c:pt idx="552">
                  <c:v>16:12</c:v>
                </c:pt>
                <c:pt idx="553">
                  <c:v>16:18</c:v>
                </c:pt>
                <c:pt idx="554">
                  <c:v>16:24</c:v>
                </c:pt>
                <c:pt idx="555">
                  <c:v>16:30</c:v>
                </c:pt>
                <c:pt idx="556">
                  <c:v>16:36</c:v>
                </c:pt>
                <c:pt idx="557">
                  <c:v>16:42</c:v>
                </c:pt>
                <c:pt idx="558">
                  <c:v>16:48</c:v>
                </c:pt>
                <c:pt idx="559">
                  <c:v>16:54</c:v>
                </c:pt>
                <c:pt idx="560">
                  <c:v>17:00</c:v>
                </c:pt>
              </c:strCache>
            </c:strRef>
          </c:cat>
          <c:val>
            <c:numRef>
              <c:f>'Interactive Chart'!$AB$7:$AB$567</c:f>
              <c:numCache>
                <c:formatCode>0.00</c:formatCode>
                <c:ptCount val="561"/>
                <c:pt idx="0">
                  <c:v>0.83333333333333337</c:v>
                </c:pt>
                <c:pt idx="1">
                  <c:v>0.83333333333333337</c:v>
                </c:pt>
                <c:pt idx="2">
                  <c:v>0.83333333333333337</c:v>
                </c:pt>
                <c:pt idx="3">
                  <c:v>0.83333333333333337</c:v>
                </c:pt>
                <c:pt idx="4">
                  <c:v>0.83333333333333337</c:v>
                </c:pt>
                <c:pt idx="5">
                  <c:v>0.83333333333333337</c:v>
                </c:pt>
                <c:pt idx="6">
                  <c:v>0.83333333333333337</c:v>
                </c:pt>
                <c:pt idx="7">
                  <c:v>0.83333333333333337</c:v>
                </c:pt>
                <c:pt idx="8">
                  <c:v>0.83333333333333337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0.83333333333333337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0.83333333333333337</c:v>
                </c:pt>
                <c:pt idx="19">
                  <c:v>0.83333333333333337</c:v>
                </c:pt>
                <c:pt idx="20">
                  <c:v>0.83333333333333337</c:v>
                </c:pt>
                <c:pt idx="21">
                  <c:v>0.83333333333333337</c:v>
                </c:pt>
                <c:pt idx="22">
                  <c:v>0.83333333333333337</c:v>
                </c:pt>
                <c:pt idx="23">
                  <c:v>0.83333333333333337</c:v>
                </c:pt>
                <c:pt idx="24">
                  <c:v>0.83333333333333337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0.83333333333333337</c:v>
                </c:pt>
                <c:pt idx="28">
                  <c:v>0.83333333333333337</c:v>
                </c:pt>
                <c:pt idx="29">
                  <c:v>0.83333333333333337</c:v>
                </c:pt>
                <c:pt idx="30">
                  <c:v>0.83333333333333337</c:v>
                </c:pt>
                <c:pt idx="31">
                  <c:v>0.83333333333333337</c:v>
                </c:pt>
                <c:pt idx="32">
                  <c:v>0.83333333333333337</c:v>
                </c:pt>
                <c:pt idx="33">
                  <c:v>0.83333333333333337</c:v>
                </c:pt>
                <c:pt idx="34">
                  <c:v>0.83333333333333337</c:v>
                </c:pt>
                <c:pt idx="35">
                  <c:v>0.83333333333333337</c:v>
                </c:pt>
                <c:pt idx="36">
                  <c:v>0.83333333333333337</c:v>
                </c:pt>
                <c:pt idx="37">
                  <c:v>0.83333333333333337</c:v>
                </c:pt>
                <c:pt idx="38">
                  <c:v>0.83333333333333337</c:v>
                </c:pt>
                <c:pt idx="39">
                  <c:v>0.83333333333333337</c:v>
                </c:pt>
                <c:pt idx="40">
                  <c:v>0.83333333333333337</c:v>
                </c:pt>
                <c:pt idx="41">
                  <c:v>0.83333333333333337</c:v>
                </c:pt>
                <c:pt idx="42">
                  <c:v>0.83333333333333337</c:v>
                </c:pt>
                <c:pt idx="43">
                  <c:v>0.83333333333333337</c:v>
                </c:pt>
                <c:pt idx="44">
                  <c:v>0.83333333333333337</c:v>
                </c:pt>
                <c:pt idx="45">
                  <c:v>0.83333333333333337</c:v>
                </c:pt>
                <c:pt idx="46">
                  <c:v>0.83333333333333337</c:v>
                </c:pt>
                <c:pt idx="47">
                  <c:v>0.83333333333333337</c:v>
                </c:pt>
                <c:pt idx="48">
                  <c:v>0.83333333333333337</c:v>
                </c:pt>
                <c:pt idx="49">
                  <c:v>0.83333333333333337</c:v>
                </c:pt>
                <c:pt idx="50">
                  <c:v>0.83333333333333337</c:v>
                </c:pt>
                <c:pt idx="51">
                  <c:v>0.83333333333333337</c:v>
                </c:pt>
                <c:pt idx="52">
                  <c:v>0.83333333333333337</c:v>
                </c:pt>
                <c:pt idx="53">
                  <c:v>0.83333333333333337</c:v>
                </c:pt>
                <c:pt idx="54">
                  <c:v>0.83333333333333337</c:v>
                </c:pt>
                <c:pt idx="55">
                  <c:v>0.83333333333333337</c:v>
                </c:pt>
                <c:pt idx="56">
                  <c:v>0.83333333333333337</c:v>
                </c:pt>
                <c:pt idx="57">
                  <c:v>0.83333333333333337</c:v>
                </c:pt>
                <c:pt idx="58">
                  <c:v>0.83333333333333337</c:v>
                </c:pt>
                <c:pt idx="59">
                  <c:v>0.83333333333333337</c:v>
                </c:pt>
                <c:pt idx="60">
                  <c:v>0.83333333333333337</c:v>
                </c:pt>
                <c:pt idx="61">
                  <c:v>0.83333333333333337</c:v>
                </c:pt>
                <c:pt idx="62">
                  <c:v>0.83333333333333337</c:v>
                </c:pt>
                <c:pt idx="63">
                  <c:v>0.83333333333333337</c:v>
                </c:pt>
                <c:pt idx="64">
                  <c:v>0.83333333333333337</c:v>
                </c:pt>
                <c:pt idx="65">
                  <c:v>0.83333333333333337</c:v>
                </c:pt>
                <c:pt idx="66">
                  <c:v>0.83333333333333337</c:v>
                </c:pt>
                <c:pt idx="67">
                  <c:v>0.83333333333333337</c:v>
                </c:pt>
                <c:pt idx="68">
                  <c:v>0.83333333333333337</c:v>
                </c:pt>
                <c:pt idx="69">
                  <c:v>0.83333333333333337</c:v>
                </c:pt>
                <c:pt idx="70">
                  <c:v>0.83333333333333337</c:v>
                </c:pt>
                <c:pt idx="71">
                  <c:v>0.83333333333333337</c:v>
                </c:pt>
                <c:pt idx="72">
                  <c:v>0.83333333333333337</c:v>
                </c:pt>
                <c:pt idx="73">
                  <c:v>0.83333333333333337</c:v>
                </c:pt>
                <c:pt idx="74">
                  <c:v>0.83333333333333337</c:v>
                </c:pt>
                <c:pt idx="75">
                  <c:v>0.83333333333333337</c:v>
                </c:pt>
                <c:pt idx="76">
                  <c:v>0.83333333333333337</c:v>
                </c:pt>
                <c:pt idx="77">
                  <c:v>0.83333333333333337</c:v>
                </c:pt>
                <c:pt idx="78">
                  <c:v>0.83333333333333337</c:v>
                </c:pt>
                <c:pt idx="79">
                  <c:v>0.83333333333333337</c:v>
                </c:pt>
                <c:pt idx="80">
                  <c:v>0.83333333333333337</c:v>
                </c:pt>
                <c:pt idx="81">
                  <c:v>0.83333333333333337</c:v>
                </c:pt>
                <c:pt idx="82">
                  <c:v>0.83333333333333337</c:v>
                </c:pt>
                <c:pt idx="83">
                  <c:v>0.83333333333333337</c:v>
                </c:pt>
                <c:pt idx="84">
                  <c:v>0.83333333333333337</c:v>
                </c:pt>
                <c:pt idx="85">
                  <c:v>0.83333333333333337</c:v>
                </c:pt>
                <c:pt idx="86">
                  <c:v>0.83333333333333337</c:v>
                </c:pt>
                <c:pt idx="87">
                  <c:v>0.83333333333333337</c:v>
                </c:pt>
                <c:pt idx="88">
                  <c:v>0.83333333333333337</c:v>
                </c:pt>
                <c:pt idx="89">
                  <c:v>0.83333333333333337</c:v>
                </c:pt>
                <c:pt idx="90">
                  <c:v>0.83333333333333337</c:v>
                </c:pt>
                <c:pt idx="91">
                  <c:v>0.83333333333333337</c:v>
                </c:pt>
                <c:pt idx="92">
                  <c:v>0.83333333333333337</c:v>
                </c:pt>
                <c:pt idx="93">
                  <c:v>0.83333333333333337</c:v>
                </c:pt>
                <c:pt idx="94">
                  <c:v>0.83333333333333337</c:v>
                </c:pt>
                <c:pt idx="95">
                  <c:v>0.83333333333333337</c:v>
                </c:pt>
                <c:pt idx="96">
                  <c:v>0.83333333333333337</c:v>
                </c:pt>
                <c:pt idx="97">
                  <c:v>0.83333333333333337</c:v>
                </c:pt>
                <c:pt idx="98">
                  <c:v>0.83333333333333337</c:v>
                </c:pt>
                <c:pt idx="99">
                  <c:v>0.83333333333333337</c:v>
                </c:pt>
                <c:pt idx="100">
                  <c:v>0.83333333333333337</c:v>
                </c:pt>
                <c:pt idx="101">
                  <c:v>0.83333333333333337</c:v>
                </c:pt>
                <c:pt idx="102">
                  <c:v>0.83333333333333337</c:v>
                </c:pt>
                <c:pt idx="103">
                  <c:v>0.83333333333333337</c:v>
                </c:pt>
                <c:pt idx="104">
                  <c:v>0.83333333333333337</c:v>
                </c:pt>
                <c:pt idx="105">
                  <c:v>0.83333333333333337</c:v>
                </c:pt>
                <c:pt idx="106">
                  <c:v>0.83333333333333337</c:v>
                </c:pt>
                <c:pt idx="107">
                  <c:v>0.83333333333333337</c:v>
                </c:pt>
                <c:pt idx="108">
                  <c:v>0.83333333333333337</c:v>
                </c:pt>
                <c:pt idx="109">
                  <c:v>0.83333333333333337</c:v>
                </c:pt>
                <c:pt idx="110">
                  <c:v>0.83333333333333337</c:v>
                </c:pt>
                <c:pt idx="111">
                  <c:v>0.83333333333333337</c:v>
                </c:pt>
                <c:pt idx="112">
                  <c:v>0.83333333333333337</c:v>
                </c:pt>
                <c:pt idx="113">
                  <c:v>0.83333333333333337</c:v>
                </c:pt>
                <c:pt idx="114">
                  <c:v>0.83333333333333337</c:v>
                </c:pt>
                <c:pt idx="115">
                  <c:v>0.83333333333333337</c:v>
                </c:pt>
                <c:pt idx="116">
                  <c:v>0.83333333333333337</c:v>
                </c:pt>
                <c:pt idx="117">
                  <c:v>0.83333333333333337</c:v>
                </c:pt>
                <c:pt idx="118">
                  <c:v>0.83333333333333337</c:v>
                </c:pt>
                <c:pt idx="119">
                  <c:v>0.83333333333333337</c:v>
                </c:pt>
                <c:pt idx="120">
                  <c:v>0.83333333333333337</c:v>
                </c:pt>
                <c:pt idx="121">
                  <c:v>0.83333333333333337</c:v>
                </c:pt>
                <c:pt idx="122">
                  <c:v>0.83333333333333337</c:v>
                </c:pt>
                <c:pt idx="123">
                  <c:v>0.83333333333333337</c:v>
                </c:pt>
                <c:pt idx="124">
                  <c:v>0.83333333333333337</c:v>
                </c:pt>
                <c:pt idx="125">
                  <c:v>0.83333333333333337</c:v>
                </c:pt>
                <c:pt idx="126">
                  <c:v>0.83333333333333337</c:v>
                </c:pt>
                <c:pt idx="127">
                  <c:v>0.83333333333333337</c:v>
                </c:pt>
                <c:pt idx="128">
                  <c:v>0.83333333333333337</c:v>
                </c:pt>
                <c:pt idx="129">
                  <c:v>0.83333333333333337</c:v>
                </c:pt>
                <c:pt idx="130">
                  <c:v>0.83333333333333337</c:v>
                </c:pt>
                <c:pt idx="131">
                  <c:v>0.83333333333333337</c:v>
                </c:pt>
                <c:pt idx="132">
                  <c:v>0.83333333333333337</c:v>
                </c:pt>
                <c:pt idx="133">
                  <c:v>0.83333333333333337</c:v>
                </c:pt>
                <c:pt idx="134">
                  <c:v>0.83333333333333337</c:v>
                </c:pt>
                <c:pt idx="135">
                  <c:v>0.83333333333333337</c:v>
                </c:pt>
                <c:pt idx="136">
                  <c:v>0.83333333333333337</c:v>
                </c:pt>
                <c:pt idx="137">
                  <c:v>0.83333333333333337</c:v>
                </c:pt>
                <c:pt idx="138">
                  <c:v>0.83333333333333337</c:v>
                </c:pt>
                <c:pt idx="139">
                  <c:v>0.83333333333333337</c:v>
                </c:pt>
                <c:pt idx="140">
                  <c:v>0.83333333333333337</c:v>
                </c:pt>
                <c:pt idx="141">
                  <c:v>0.83333333333333337</c:v>
                </c:pt>
                <c:pt idx="142">
                  <c:v>0.83333333333333337</c:v>
                </c:pt>
                <c:pt idx="143">
                  <c:v>0.83333333333333337</c:v>
                </c:pt>
                <c:pt idx="144">
                  <c:v>0.83333333333333337</c:v>
                </c:pt>
                <c:pt idx="145">
                  <c:v>0.83333333333333337</c:v>
                </c:pt>
                <c:pt idx="146">
                  <c:v>0.83333333333333337</c:v>
                </c:pt>
                <c:pt idx="147">
                  <c:v>0.83333333333333337</c:v>
                </c:pt>
                <c:pt idx="148">
                  <c:v>0.83333333333333337</c:v>
                </c:pt>
                <c:pt idx="149">
                  <c:v>0.83333333333333337</c:v>
                </c:pt>
                <c:pt idx="150">
                  <c:v>0.83333333333333337</c:v>
                </c:pt>
                <c:pt idx="151">
                  <c:v>0.83333333333333337</c:v>
                </c:pt>
                <c:pt idx="152">
                  <c:v>0.83333333333333337</c:v>
                </c:pt>
                <c:pt idx="153">
                  <c:v>0.83333333333333337</c:v>
                </c:pt>
                <c:pt idx="154">
                  <c:v>0.83333333333333337</c:v>
                </c:pt>
                <c:pt idx="155">
                  <c:v>0.83333333333333337</c:v>
                </c:pt>
                <c:pt idx="156">
                  <c:v>0.83333333333333337</c:v>
                </c:pt>
                <c:pt idx="157">
                  <c:v>0.83333333333333337</c:v>
                </c:pt>
                <c:pt idx="158">
                  <c:v>0.83333333333333337</c:v>
                </c:pt>
                <c:pt idx="159">
                  <c:v>0.83333333333333337</c:v>
                </c:pt>
                <c:pt idx="160">
                  <c:v>0.83333333333333337</c:v>
                </c:pt>
                <c:pt idx="161">
                  <c:v>0.83333333333333337</c:v>
                </c:pt>
                <c:pt idx="162">
                  <c:v>0.83333333333333337</c:v>
                </c:pt>
                <c:pt idx="163">
                  <c:v>0.83333333333333337</c:v>
                </c:pt>
                <c:pt idx="164">
                  <c:v>0.83333333333333337</c:v>
                </c:pt>
                <c:pt idx="165">
                  <c:v>0.83333333333333337</c:v>
                </c:pt>
                <c:pt idx="166">
                  <c:v>0.83333333333333337</c:v>
                </c:pt>
                <c:pt idx="167">
                  <c:v>0.83333333333333337</c:v>
                </c:pt>
                <c:pt idx="168">
                  <c:v>0.83333333333333337</c:v>
                </c:pt>
                <c:pt idx="169">
                  <c:v>0.83333333333333337</c:v>
                </c:pt>
                <c:pt idx="170">
                  <c:v>0.83333333333333337</c:v>
                </c:pt>
                <c:pt idx="171">
                  <c:v>0.83333333333333337</c:v>
                </c:pt>
                <c:pt idx="172">
                  <c:v>0.83333333333333337</c:v>
                </c:pt>
                <c:pt idx="173">
                  <c:v>0.83333333333333337</c:v>
                </c:pt>
                <c:pt idx="174">
                  <c:v>0.83333333333333337</c:v>
                </c:pt>
                <c:pt idx="175">
                  <c:v>0.83333333333333337</c:v>
                </c:pt>
                <c:pt idx="176">
                  <c:v>0.83333333333333337</c:v>
                </c:pt>
                <c:pt idx="177">
                  <c:v>0.83333333333333337</c:v>
                </c:pt>
                <c:pt idx="178">
                  <c:v>0.83333333333333337</c:v>
                </c:pt>
                <c:pt idx="179">
                  <c:v>0.83333333333333337</c:v>
                </c:pt>
                <c:pt idx="180">
                  <c:v>0.83333333333333337</c:v>
                </c:pt>
                <c:pt idx="181">
                  <c:v>0.83333333333333337</c:v>
                </c:pt>
                <c:pt idx="182">
                  <c:v>0.83333333333333337</c:v>
                </c:pt>
                <c:pt idx="183">
                  <c:v>0.83333333333333337</c:v>
                </c:pt>
                <c:pt idx="184">
                  <c:v>0.83333333333333337</c:v>
                </c:pt>
                <c:pt idx="185">
                  <c:v>0.83333333333333337</c:v>
                </c:pt>
                <c:pt idx="186">
                  <c:v>0.83333333333333337</c:v>
                </c:pt>
                <c:pt idx="187">
                  <c:v>0.83333333333333337</c:v>
                </c:pt>
                <c:pt idx="188">
                  <c:v>0.83333333333333337</c:v>
                </c:pt>
                <c:pt idx="189">
                  <c:v>0.83333333333333337</c:v>
                </c:pt>
                <c:pt idx="190">
                  <c:v>0.83333333333333337</c:v>
                </c:pt>
                <c:pt idx="191">
                  <c:v>0.83333333333333337</c:v>
                </c:pt>
                <c:pt idx="192">
                  <c:v>0.83333333333333337</c:v>
                </c:pt>
                <c:pt idx="193">
                  <c:v>0.83333333333333337</c:v>
                </c:pt>
                <c:pt idx="194">
                  <c:v>0.83333333333333337</c:v>
                </c:pt>
                <c:pt idx="195">
                  <c:v>0.83333333333333337</c:v>
                </c:pt>
                <c:pt idx="196">
                  <c:v>0.83333333333333337</c:v>
                </c:pt>
                <c:pt idx="197">
                  <c:v>0.83333333333333337</c:v>
                </c:pt>
                <c:pt idx="198">
                  <c:v>0.83333333333333337</c:v>
                </c:pt>
                <c:pt idx="199">
                  <c:v>0.83333333333333337</c:v>
                </c:pt>
                <c:pt idx="200">
                  <c:v>0.83333333333333337</c:v>
                </c:pt>
                <c:pt idx="201">
                  <c:v>0.83333333333333337</c:v>
                </c:pt>
                <c:pt idx="202">
                  <c:v>0.83333333333333337</c:v>
                </c:pt>
                <c:pt idx="203">
                  <c:v>0.83333333333333337</c:v>
                </c:pt>
                <c:pt idx="204">
                  <c:v>0.83333333333333337</c:v>
                </c:pt>
                <c:pt idx="205">
                  <c:v>0.83333333333333337</c:v>
                </c:pt>
                <c:pt idx="206">
                  <c:v>0.83333333333333337</c:v>
                </c:pt>
                <c:pt idx="207">
                  <c:v>0.83333333333333337</c:v>
                </c:pt>
                <c:pt idx="208">
                  <c:v>0.83333333333333337</c:v>
                </c:pt>
                <c:pt idx="209">
                  <c:v>0.83333333333333337</c:v>
                </c:pt>
                <c:pt idx="210">
                  <c:v>0.83333333333333337</c:v>
                </c:pt>
                <c:pt idx="211">
                  <c:v>0.83333333333333337</c:v>
                </c:pt>
                <c:pt idx="212">
                  <c:v>0.83333333333333337</c:v>
                </c:pt>
                <c:pt idx="213">
                  <c:v>0.83333333333333337</c:v>
                </c:pt>
                <c:pt idx="214">
                  <c:v>0.83333333333333337</c:v>
                </c:pt>
                <c:pt idx="215">
                  <c:v>0.83333333333333337</c:v>
                </c:pt>
                <c:pt idx="216">
                  <c:v>0.83333333333333337</c:v>
                </c:pt>
                <c:pt idx="217">
                  <c:v>0.83333333333333337</c:v>
                </c:pt>
                <c:pt idx="218">
                  <c:v>0.83333333333333337</c:v>
                </c:pt>
                <c:pt idx="219">
                  <c:v>0.83333333333333337</c:v>
                </c:pt>
                <c:pt idx="220">
                  <c:v>0.83333333333333337</c:v>
                </c:pt>
                <c:pt idx="221">
                  <c:v>0.83333333333333337</c:v>
                </c:pt>
                <c:pt idx="222">
                  <c:v>0.83333333333333337</c:v>
                </c:pt>
                <c:pt idx="223">
                  <c:v>0.83333333333333337</c:v>
                </c:pt>
                <c:pt idx="224">
                  <c:v>0.83333333333333337</c:v>
                </c:pt>
                <c:pt idx="225">
                  <c:v>0.83333333333333337</c:v>
                </c:pt>
                <c:pt idx="226">
                  <c:v>0.83333333333333337</c:v>
                </c:pt>
                <c:pt idx="227">
                  <c:v>0.83333333333333337</c:v>
                </c:pt>
                <c:pt idx="228">
                  <c:v>0.83333333333333337</c:v>
                </c:pt>
                <c:pt idx="229">
                  <c:v>0.83333333333333337</c:v>
                </c:pt>
                <c:pt idx="230">
                  <c:v>0.83333333333333337</c:v>
                </c:pt>
                <c:pt idx="231">
                  <c:v>0.83333333333333337</c:v>
                </c:pt>
                <c:pt idx="232">
                  <c:v>0.83333333333333337</c:v>
                </c:pt>
                <c:pt idx="233">
                  <c:v>0.83333333333333337</c:v>
                </c:pt>
                <c:pt idx="234">
                  <c:v>0.83333333333333337</c:v>
                </c:pt>
                <c:pt idx="235">
                  <c:v>0.83333333333333337</c:v>
                </c:pt>
                <c:pt idx="236">
                  <c:v>0.83333333333333337</c:v>
                </c:pt>
                <c:pt idx="237">
                  <c:v>0.83333333333333337</c:v>
                </c:pt>
                <c:pt idx="238">
                  <c:v>0.83333333333333337</c:v>
                </c:pt>
                <c:pt idx="239">
                  <c:v>0.83333333333333337</c:v>
                </c:pt>
                <c:pt idx="240">
                  <c:v>0.83333333333333337</c:v>
                </c:pt>
                <c:pt idx="241">
                  <c:v>0.83333333333333337</c:v>
                </c:pt>
                <c:pt idx="242">
                  <c:v>0.83333333333333337</c:v>
                </c:pt>
                <c:pt idx="243">
                  <c:v>0.83333333333333337</c:v>
                </c:pt>
                <c:pt idx="244">
                  <c:v>0.83333333333333337</c:v>
                </c:pt>
                <c:pt idx="245">
                  <c:v>0.83333333333333337</c:v>
                </c:pt>
                <c:pt idx="246">
                  <c:v>0.83333333333333337</c:v>
                </c:pt>
                <c:pt idx="247">
                  <c:v>0.83333333333333337</c:v>
                </c:pt>
                <c:pt idx="248">
                  <c:v>0.83333333333333337</c:v>
                </c:pt>
                <c:pt idx="249">
                  <c:v>0.83333333333333337</c:v>
                </c:pt>
                <c:pt idx="250">
                  <c:v>0.83333333333333337</c:v>
                </c:pt>
                <c:pt idx="251">
                  <c:v>0.83333333333333337</c:v>
                </c:pt>
                <c:pt idx="252">
                  <c:v>0.83333333333333337</c:v>
                </c:pt>
                <c:pt idx="253">
                  <c:v>0.83333333333333337</c:v>
                </c:pt>
                <c:pt idx="254">
                  <c:v>0.83333333333333337</c:v>
                </c:pt>
                <c:pt idx="255">
                  <c:v>0.83333333333333337</c:v>
                </c:pt>
                <c:pt idx="256">
                  <c:v>0.83333333333333337</c:v>
                </c:pt>
                <c:pt idx="257">
                  <c:v>0.83333333333333337</c:v>
                </c:pt>
                <c:pt idx="258">
                  <c:v>0.83333333333333337</c:v>
                </c:pt>
                <c:pt idx="259">
                  <c:v>0.83333333333333337</c:v>
                </c:pt>
                <c:pt idx="260">
                  <c:v>0.83333333333333337</c:v>
                </c:pt>
                <c:pt idx="261">
                  <c:v>0.83333333333333337</c:v>
                </c:pt>
                <c:pt idx="262">
                  <c:v>0.83333333333333337</c:v>
                </c:pt>
                <c:pt idx="263">
                  <c:v>0.83333333333333337</c:v>
                </c:pt>
                <c:pt idx="264">
                  <c:v>0.83333333333333337</c:v>
                </c:pt>
                <c:pt idx="265">
                  <c:v>0.83333333333333337</c:v>
                </c:pt>
                <c:pt idx="266">
                  <c:v>0.83333333333333337</c:v>
                </c:pt>
                <c:pt idx="267">
                  <c:v>0.83333333333333337</c:v>
                </c:pt>
                <c:pt idx="268">
                  <c:v>0.83333333333333337</c:v>
                </c:pt>
                <c:pt idx="269">
                  <c:v>0.83333333333333337</c:v>
                </c:pt>
                <c:pt idx="270">
                  <c:v>0.83333333333333337</c:v>
                </c:pt>
                <c:pt idx="288" formatCode="General">
                  <c:v>0</c:v>
                </c:pt>
                <c:pt idx="290">
                  <c:v>21.931851652578104</c:v>
                </c:pt>
                <c:pt idx="291">
                  <c:v>21.944739840795332</c:v>
                </c:pt>
                <c:pt idx="292">
                  <c:v>21.956295201467555</c:v>
                </c:pt>
                <c:pt idx="293">
                  <c:v>21.966509815127864</c:v>
                </c:pt>
                <c:pt idx="294">
                  <c:v>21.975376681190244</c:v>
                </c:pt>
                <c:pt idx="295">
                  <c:v>21.982889722747569</c:v>
                </c:pt>
                <c:pt idx="296">
                  <c:v>21.98904379073651</c:v>
                </c:pt>
                <c:pt idx="297">
                  <c:v>21.993834667466214</c:v>
                </c:pt>
                <c:pt idx="298">
                  <c:v>21.99725906950912</c:v>
                </c:pt>
                <c:pt idx="299">
                  <c:v>21.999314649951103</c:v>
                </c:pt>
                <c:pt idx="300">
                  <c:v>22</c:v>
                </c:pt>
                <c:pt idx="301">
                  <c:v>21.999314649951131</c:v>
                </c:pt>
                <c:pt idx="302">
                  <c:v>21.99725906950918</c:v>
                </c:pt>
                <c:pt idx="303">
                  <c:v>21.993834667466317</c:v>
                </c:pt>
                <c:pt idx="304">
                  <c:v>21.989043790736627</c:v>
                </c:pt>
                <c:pt idx="305">
                  <c:v>21.982889722747714</c:v>
                </c:pt>
                <c:pt idx="306">
                  <c:v>21.975376681190419</c:v>
                </c:pt>
                <c:pt idx="307">
                  <c:v>21.96650981512807</c:v>
                </c:pt>
                <c:pt idx="308">
                  <c:v>21.956295201467835</c:v>
                </c:pt>
                <c:pt idx="309">
                  <c:v>21.944739840795595</c:v>
                </c:pt>
                <c:pt idx="310">
                  <c:v>21.931851652578395</c:v>
                </c:pt>
                <c:pt idx="311">
                  <c:v>21.917639469736724</c:v>
                </c:pt>
                <c:pt idx="312">
                  <c:v>21.902113032590663</c:v>
                </c:pt>
                <c:pt idx="313">
                  <c:v>21.88528298218473</c:v>
                </c:pt>
                <c:pt idx="314">
                  <c:v>21.867160852994871</c:v>
                </c:pt>
                <c:pt idx="315">
                  <c:v>21.847759065023062</c:v>
                </c:pt>
                <c:pt idx="316">
                  <c:v>21.827090915285705</c:v>
                </c:pt>
                <c:pt idx="317">
                  <c:v>21.805170568700337</c:v>
                </c:pt>
                <c:pt idx="318">
                  <c:v>21.782013048377369</c:v>
                </c:pt>
                <c:pt idx="319">
                  <c:v>21.757634225324686</c:v>
                </c:pt>
                <c:pt idx="320">
                  <c:v>21.732050807569653</c:v>
                </c:pt>
                <c:pt idx="321">
                  <c:v>21.705280328708977</c:v>
                </c:pt>
                <c:pt idx="322">
                  <c:v>21.677341135891776</c:v>
                </c:pt>
                <c:pt idx="323">
                  <c:v>21.648252377244976</c:v>
                </c:pt>
                <c:pt idx="324">
                  <c:v>21.618033988750856</c:v>
                </c:pt>
                <c:pt idx="325">
                  <c:v>21.586706680583582</c:v>
                </c:pt>
                <c:pt idx="326">
                  <c:v>21.554291922915066</c:v>
                </c:pt>
                <c:pt idx="327">
                  <c:v>21.520811931201347</c:v>
                </c:pt>
                <c:pt idx="328">
                  <c:v>21.486289650956088</c:v>
                </c:pt>
                <c:pt idx="329">
                  <c:v>21.45074874202589</c:v>
                </c:pt>
                <c:pt idx="330">
                  <c:v>21.414213562374581</c:v>
                </c:pt>
                <c:pt idx="331">
                  <c:v>21.376709151389004</c:v>
                </c:pt>
                <c:pt idx="332">
                  <c:v>21.338261212719225</c:v>
                </c:pt>
                <c:pt idx="333">
                  <c:v>21.298896096662055</c:v>
                </c:pt>
                <c:pt idx="334">
                  <c:v>21.258640782101374</c:v>
                </c:pt>
                <c:pt idx="335">
                  <c:v>21.217522858019144</c:v>
                </c:pt>
                <c:pt idx="336">
                  <c:v>21.17557050458684</c:v>
                </c:pt>
                <c:pt idx="337">
                  <c:v>21.132812473851565</c:v>
                </c:pt>
                <c:pt idx="338">
                  <c:v>21.089278070032147</c:v>
                </c:pt>
                <c:pt idx="339">
                  <c:v>21.044997129433995</c:v>
                </c:pt>
                <c:pt idx="340">
                  <c:v>21.0000000000021</c:v>
                </c:pt>
                <c:pt idx="341">
                  <c:v>20.954317520521517</c:v>
                </c:pt>
                <c:pt idx="342">
                  <c:v>20.907980999481392</c:v>
                </c:pt>
                <c:pt idx="343">
                  <c:v>20.861022193618886</c:v>
                </c:pt>
                <c:pt idx="344">
                  <c:v>20.8134732861541</c:v>
                </c:pt>
                <c:pt idx="345">
                  <c:v>20.765366864732673</c:v>
                </c:pt>
                <c:pt idx="346">
                  <c:v>20.716735899093088</c:v>
                </c:pt>
                <c:pt idx="347">
                  <c:v>20.667613718470236</c:v>
                </c:pt>
                <c:pt idx="348">
                  <c:v>20.618033988752575</c:v>
                </c:pt>
                <c:pt idx="349">
                  <c:v>20.568030689410733</c:v>
                </c:pt>
                <c:pt idx="350">
                  <c:v>20.517638090207917</c:v>
                </c:pt>
                <c:pt idx="351">
                  <c:v>20.46689072771467</c:v>
                </c:pt>
                <c:pt idx="352">
                  <c:v>20.415823381638582</c:v>
                </c:pt>
                <c:pt idx="353">
                  <c:v>20.364471050987341</c:v>
                </c:pt>
                <c:pt idx="354">
                  <c:v>20.312868930083486</c:v>
                </c:pt>
                <c:pt idx="355">
                  <c:v>20.261052384443328</c:v>
                </c:pt>
                <c:pt idx="356">
                  <c:v>20.209056926538505</c:v>
                </c:pt>
                <c:pt idx="357">
                  <c:v>20.156918191459088</c:v>
                </c:pt>
                <c:pt idx="358">
                  <c:v>20.104671912489255</c:v>
                </c:pt>
                <c:pt idx="359">
                  <c:v>20.052353896619081</c:v>
                </c:pt>
                <c:pt idx="360">
                  <c:v>20.000000000003528</c:v>
                </c:pt>
                <c:pt idx="361">
                  <c:v>19.947646103387743</c:v>
                </c:pt>
                <c:pt idx="362">
                  <c:v>19.895328087517562</c:v>
                </c:pt>
                <c:pt idx="363">
                  <c:v>19.843081808547947</c:v>
                </c:pt>
                <c:pt idx="364">
                  <c:v>19.790943073468284</c:v>
                </c:pt>
                <c:pt idx="365">
                  <c:v>19.738947615563443</c:v>
                </c:pt>
                <c:pt idx="366">
                  <c:v>19.687131069923257</c:v>
                </c:pt>
                <c:pt idx="367">
                  <c:v>19.635528949019374</c:v>
                </c:pt>
                <c:pt idx="368">
                  <c:v>19.584176618368318</c:v>
                </c:pt>
                <c:pt idx="369">
                  <c:v>19.53310927229197</c:v>
                </c:pt>
                <c:pt idx="370">
                  <c:v>19.48236190979868</c:v>
                </c:pt>
                <c:pt idx="371">
                  <c:v>19.431969310596031</c:v>
                </c:pt>
                <c:pt idx="372">
                  <c:v>19.381966011253915</c:v>
                </c:pt>
                <c:pt idx="373">
                  <c:v>19.332386281536202</c:v>
                </c:pt>
                <c:pt idx="374">
                  <c:v>19.283264100913286</c:v>
                </c:pt>
                <c:pt idx="375">
                  <c:v>19.234633135273633</c:v>
                </c:pt>
                <c:pt idx="376">
                  <c:v>19.186526713852135</c:v>
                </c:pt>
                <c:pt idx="377">
                  <c:v>19.138977806387274</c:v>
                </c:pt>
                <c:pt idx="378">
                  <c:v>19.09201900052469</c:v>
                </c:pt>
                <c:pt idx="379">
                  <c:v>19.045682479484682</c:v>
                </c:pt>
                <c:pt idx="380">
                  <c:v>19.000000000003812</c:v>
                </c:pt>
                <c:pt idx="381">
                  <c:v>18.955002870571825</c:v>
                </c:pt>
                <c:pt idx="382">
                  <c:v>18.910721929973768</c:v>
                </c:pt>
                <c:pt idx="383">
                  <c:v>18.867187526154062</c:v>
                </c:pt>
                <c:pt idx="384">
                  <c:v>18.824429495418684</c:v>
                </c:pt>
                <c:pt idx="385">
                  <c:v>18.78247714198627</c:v>
                </c:pt>
                <c:pt idx="386">
                  <c:v>18.741359217903934</c:v>
                </c:pt>
                <c:pt idx="387">
                  <c:v>18.701103903343309</c:v>
                </c:pt>
                <c:pt idx="388">
                  <c:v>18.661738787285849</c:v>
                </c:pt>
                <c:pt idx="389">
                  <c:v>18.623290848615945</c:v>
                </c:pt>
                <c:pt idx="390">
                  <c:v>18.585786437630407</c:v>
                </c:pt>
                <c:pt idx="391">
                  <c:v>18.54925125797881</c:v>
                </c:pt>
                <c:pt idx="392">
                  <c:v>18.513710349048477</c:v>
                </c:pt>
                <c:pt idx="393">
                  <c:v>18.479188068803232</c:v>
                </c:pt>
                <c:pt idx="394">
                  <c:v>18.445708077089229</c:v>
                </c:pt>
                <c:pt idx="395">
                  <c:v>18.413293319420575</c:v>
                </c:pt>
                <c:pt idx="396">
                  <c:v>18.381966011253159</c:v>
                </c:pt>
                <c:pt idx="397">
                  <c:v>18.351747622758889</c:v>
                </c:pt>
                <c:pt idx="398">
                  <c:v>18.322658864112064</c:v>
                </c:pt>
                <c:pt idx="399">
                  <c:v>18.29471967129459</c:v>
                </c:pt>
                <c:pt idx="400">
                  <c:v>18.267949192433761</c:v>
                </c:pt>
                <c:pt idx="401">
                  <c:v>18.242365774678678</c:v>
                </c:pt>
                <c:pt idx="402">
                  <c:v>18.217986951625733</c:v>
                </c:pt>
                <c:pt idx="403">
                  <c:v>18.194829431302601</c:v>
                </c:pt>
                <c:pt idx="404">
                  <c:v>18.172909084717073</c:v>
                </c:pt>
                <c:pt idx="405">
                  <c:v>18.152240934979552</c:v>
                </c:pt>
                <c:pt idx="406">
                  <c:v>18.132839147007655</c:v>
                </c:pt>
                <c:pt idx="407">
                  <c:v>18.114717017817547</c:v>
                </c:pt>
                <c:pt idx="408">
                  <c:v>18.097886967411448</c:v>
                </c:pt>
                <c:pt idx="409">
                  <c:v>18.08236053026528</c:v>
                </c:pt>
                <c:pt idx="410">
                  <c:v>18.068148347423371</c:v>
                </c:pt>
                <c:pt idx="411">
                  <c:v>18.055260159206</c:v>
                </c:pt>
                <c:pt idx="412">
                  <c:v>18.043704798533632</c:v>
                </c:pt>
                <c:pt idx="413">
                  <c:v>18.033490184873173</c:v>
                </c:pt>
                <c:pt idx="414">
                  <c:v>18.024623318810651</c:v>
                </c:pt>
                <c:pt idx="415">
                  <c:v>18.017110277253177</c:v>
                </c:pt>
                <c:pt idx="416">
                  <c:v>18.010956209264087</c:v>
                </c:pt>
                <c:pt idx="417">
                  <c:v>18.006165332534234</c:v>
                </c:pt>
                <c:pt idx="418">
                  <c:v>18.002740930491179</c:v>
                </c:pt>
                <c:pt idx="419">
                  <c:v>18.000685350049046</c:v>
                </c:pt>
                <c:pt idx="420">
                  <c:v>18</c:v>
                </c:pt>
                <c:pt idx="421">
                  <c:v>18.00068535004872</c:v>
                </c:pt>
                <c:pt idx="422">
                  <c:v>18.002740930490521</c:v>
                </c:pt>
                <c:pt idx="423">
                  <c:v>18.006165332533236</c:v>
                </c:pt>
                <c:pt idx="424">
                  <c:v>18.010956209262776</c:v>
                </c:pt>
                <c:pt idx="425">
                  <c:v>18.01711027725154</c:v>
                </c:pt>
                <c:pt idx="426">
                  <c:v>18.02462331880869</c:v>
                </c:pt>
                <c:pt idx="427">
                  <c:v>18.033490184870892</c:v>
                </c:pt>
                <c:pt idx="428">
                  <c:v>18.043704798530982</c:v>
                </c:pt>
                <c:pt idx="429">
                  <c:v>18.055260159203073</c:v>
                </c:pt>
                <c:pt idx="430">
                  <c:v>18.068148347420127</c:v>
                </c:pt>
                <c:pt idx="431">
                  <c:v>18.082360530261656</c:v>
                </c:pt>
                <c:pt idx="432">
                  <c:v>18.097886967407572</c:v>
                </c:pt>
                <c:pt idx="433">
                  <c:v>18.114717017813366</c:v>
                </c:pt>
                <c:pt idx="434">
                  <c:v>18.132839147003082</c:v>
                </c:pt>
                <c:pt idx="435">
                  <c:v>18.152240934974756</c:v>
                </c:pt>
                <c:pt idx="436">
                  <c:v>18.172909084711883</c:v>
                </c:pt>
                <c:pt idx="437">
                  <c:v>18.194829431297208</c:v>
                </c:pt>
                <c:pt idx="438">
                  <c:v>18.217986951620041</c:v>
                </c:pt>
                <c:pt idx="439">
                  <c:v>18.242365774672589</c:v>
                </c:pt>
                <c:pt idx="440">
                  <c:v>18.267949192427494</c:v>
                </c:pt>
                <c:pt idx="441">
                  <c:v>18.294719671288043</c:v>
                </c:pt>
                <c:pt idx="442">
                  <c:v>18.322658864105115</c:v>
                </c:pt>
                <c:pt idx="443">
                  <c:v>18.351747622751791</c:v>
                </c:pt>
                <c:pt idx="444">
                  <c:v>18.38196601124579</c:v>
                </c:pt>
                <c:pt idx="445">
                  <c:v>18.413293319412944</c:v>
                </c:pt>
                <c:pt idx="446">
                  <c:v>18.445708077081342</c:v>
                </c:pt>
                <c:pt idx="447">
                  <c:v>18.479188068794947</c:v>
                </c:pt>
                <c:pt idx="448">
                  <c:v>18.513710349040092</c:v>
                </c:pt>
                <c:pt idx="449">
                  <c:v>18.549251257970184</c:v>
                </c:pt>
                <c:pt idx="450">
                  <c:v>18.585786437621383</c:v>
                </c:pt>
                <c:pt idx="451">
                  <c:v>18.623290848606857</c:v>
                </c:pt>
                <c:pt idx="452">
                  <c:v>18.661738787276533</c:v>
                </c:pt>
                <c:pt idx="453">
                  <c:v>18.701103903333607</c:v>
                </c:pt>
                <c:pt idx="454">
                  <c:v>18.741359217894193</c:v>
                </c:pt>
                <c:pt idx="455">
                  <c:v>18.782477141976326</c:v>
                </c:pt>
                <c:pt idx="456">
                  <c:v>18.824429495408545</c:v>
                </c:pt>
                <c:pt idx="457">
                  <c:v>18.867187526143731</c:v>
                </c:pt>
                <c:pt idx="458">
                  <c:v>18.910721929963067</c:v>
                </c:pt>
                <c:pt idx="459">
                  <c:v>18.955002870561138</c:v>
                </c:pt>
                <c:pt idx="460">
                  <c:v>18.999999999992959</c:v>
                </c:pt>
                <c:pt idx="461">
                  <c:v>19.04568247947347</c:v>
                </c:pt>
                <c:pt idx="462">
                  <c:v>19.092019000513524</c:v>
                </c:pt>
                <c:pt idx="463">
                  <c:v>19.138977806375962</c:v>
                </c:pt>
                <c:pt idx="464">
                  <c:v>19.186526713840689</c:v>
                </c:pt>
                <c:pt idx="465">
                  <c:v>19.234633135262055</c:v>
                </c:pt>
                <c:pt idx="466">
                  <c:v>19.283264100901373</c:v>
                </c:pt>
                <c:pt idx="467">
                  <c:v>19.332386281524386</c:v>
                </c:pt>
                <c:pt idx="468">
                  <c:v>19.381966011241996</c:v>
                </c:pt>
                <c:pt idx="469">
                  <c:v>19.431969310583796</c:v>
                </c:pt>
                <c:pt idx="470">
                  <c:v>19.482361909786572</c:v>
                </c:pt>
                <c:pt idx="471">
                  <c:v>19.533109272279781</c:v>
                </c:pt>
                <c:pt idx="472">
                  <c:v>19.584176618355837</c:v>
                </c:pt>
                <c:pt idx="473">
                  <c:v>19.63552894900705</c:v>
                </c:pt>
                <c:pt idx="474">
                  <c:v>19.68713106991088</c:v>
                </c:pt>
                <c:pt idx="475">
                  <c:v>19.738947615551016</c:v>
                </c:pt>
                <c:pt idx="476">
                  <c:v>19.790943073455821</c:v>
                </c:pt>
                <c:pt idx="477">
                  <c:v>19.843081808535224</c:v>
                </c:pt>
                <c:pt idx="478">
                  <c:v>19.895328087505046</c:v>
                </c:pt>
                <c:pt idx="479">
                  <c:v>19.947646103375217</c:v>
                </c:pt>
                <c:pt idx="480">
                  <c:v>19.999999999990766</c:v>
                </c:pt>
                <c:pt idx="481">
                  <c:v>20.052353896606551</c:v>
                </c:pt>
                <c:pt idx="482">
                  <c:v>20.104671912476739</c:v>
                </c:pt>
                <c:pt idx="483">
                  <c:v>20.156918191446366</c:v>
                </c:pt>
                <c:pt idx="484">
                  <c:v>20.209056926526042</c:v>
                </c:pt>
                <c:pt idx="485">
                  <c:v>20.261052384430901</c:v>
                </c:pt>
                <c:pt idx="486">
                  <c:v>20.312868930071105</c:v>
                </c:pt>
                <c:pt idx="487">
                  <c:v>20.364471050975016</c:v>
                </c:pt>
                <c:pt idx="488">
                  <c:v>20.415823381626101</c:v>
                </c:pt>
                <c:pt idx="489">
                  <c:v>20.466890727702484</c:v>
                </c:pt>
                <c:pt idx="490">
                  <c:v>20.51763809019581</c:v>
                </c:pt>
                <c:pt idx="491">
                  <c:v>20.568030689398498</c:v>
                </c:pt>
                <c:pt idx="492">
                  <c:v>20.618033988740656</c:v>
                </c:pt>
                <c:pt idx="493">
                  <c:v>20.667613718458419</c:v>
                </c:pt>
                <c:pt idx="494">
                  <c:v>20.716735899081389</c:v>
                </c:pt>
                <c:pt idx="495">
                  <c:v>20.765366864721095</c:v>
                </c:pt>
                <c:pt idx="496">
                  <c:v>20.813473286142443</c:v>
                </c:pt>
                <c:pt idx="497">
                  <c:v>20.861022193607575</c:v>
                </c:pt>
                <c:pt idx="498">
                  <c:v>20.907980999470226</c:v>
                </c:pt>
                <c:pt idx="499">
                  <c:v>20.954317520510301</c:v>
                </c:pt>
                <c:pt idx="500">
                  <c:v>20.999999999991246</c:v>
                </c:pt>
                <c:pt idx="501">
                  <c:v>21.044997129423308</c:v>
                </c:pt>
                <c:pt idx="502">
                  <c:v>21.089278070021447</c:v>
                </c:pt>
                <c:pt idx="503">
                  <c:v>21.132812473841238</c:v>
                </c:pt>
                <c:pt idx="504">
                  <c:v>21.175570504576701</c:v>
                </c:pt>
                <c:pt idx="505">
                  <c:v>21.217522858009204</c:v>
                </c:pt>
                <c:pt idx="506">
                  <c:v>21.258640782091632</c:v>
                </c:pt>
                <c:pt idx="507">
                  <c:v>21.298896096652353</c:v>
                </c:pt>
                <c:pt idx="508">
                  <c:v>21.338261212709909</c:v>
                </c:pt>
                <c:pt idx="509">
                  <c:v>21.376709151379913</c:v>
                </c:pt>
                <c:pt idx="510">
                  <c:v>21.414213562365557</c:v>
                </c:pt>
                <c:pt idx="511">
                  <c:v>21.450748742017261</c:v>
                </c:pt>
                <c:pt idx="512">
                  <c:v>21.486289650947704</c:v>
                </c:pt>
                <c:pt idx="513">
                  <c:v>21.520811931193062</c:v>
                </c:pt>
                <c:pt idx="514">
                  <c:v>21.554291922907179</c:v>
                </c:pt>
                <c:pt idx="515">
                  <c:v>21.586706680575812</c:v>
                </c:pt>
                <c:pt idx="516">
                  <c:v>21.618033988743488</c:v>
                </c:pt>
                <c:pt idx="517">
                  <c:v>21.648252377237878</c:v>
                </c:pt>
                <c:pt idx="518">
                  <c:v>21.677341135884827</c:v>
                </c:pt>
                <c:pt idx="519">
                  <c:v>21.705280328702425</c:v>
                </c:pt>
                <c:pt idx="520">
                  <c:v>21.732050807563386</c:v>
                </c:pt>
                <c:pt idx="521">
                  <c:v>21.757634225318597</c:v>
                </c:pt>
                <c:pt idx="522">
                  <c:v>21.782013048371677</c:v>
                </c:pt>
                <c:pt idx="523">
                  <c:v>21.80517056869494</c:v>
                </c:pt>
                <c:pt idx="524">
                  <c:v>21.827090915280607</c:v>
                </c:pt>
                <c:pt idx="525">
                  <c:v>21.847759065018266</c:v>
                </c:pt>
                <c:pt idx="526">
                  <c:v>21.867160852990299</c:v>
                </c:pt>
                <c:pt idx="527">
                  <c:v>21.885282982180545</c:v>
                </c:pt>
                <c:pt idx="528">
                  <c:v>21.90211303258679</c:v>
                </c:pt>
                <c:pt idx="529">
                  <c:v>21.9176394697331</c:v>
                </c:pt>
                <c:pt idx="530">
                  <c:v>21.931851652575151</c:v>
                </c:pt>
                <c:pt idx="531">
                  <c:v>21.944739840792668</c:v>
                </c:pt>
                <c:pt idx="532">
                  <c:v>21.956295201465181</c:v>
                </c:pt>
                <c:pt idx="533">
                  <c:v>21.966509815125786</c:v>
                </c:pt>
                <c:pt idx="534">
                  <c:v>21.975376681188457</c:v>
                </c:pt>
                <c:pt idx="535">
                  <c:v>21.98288972274608</c:v>
                </c:pt>
                <c:pt idx="536">
                  <c:v>21.989043790735316</c:v>
                </c:pt>
                <c:pt idx="537">
                  <c:v>21.993834667465318</c:v>
                </c:pt>
                <c:pt idx="538">
                  <c:v>21.997259069508523</c:v>
                </c:pt>
                <c:pt idx="539">
                  <c:v>21.999314649950804</c:v>
                </c:pt>
                <c:pt idx="540">
                  <c:v>22</c:v>
                </c:pt>
                <c:pt idx="541">
                  <c:v>21.99931464995143</c:v>
                </c:pt>
                <c:pt idx="542">
                  <c:v>21.997259069509777</c:v>
                </c:pt>
                <c:pt idx="543">
                  <c:v>21.993834667467212</c:v>
                </c:pt>
                <c:pt idx="544">
                  <c:v>21.989043790737817</c:v>
                </c:pt>
                <c:pt idx="545">
                  <c:v>21.982889722749235</c:v>
                </c:pt>
                <c:pt idx="546">
                  <c:v>21.975376681192202</c:v>
                </c:pt>
                <c:pt idx="547">
                  <c:v>21.966509815130149</c:v>
                </c:pt>
                <c:pt idx="548">
                  <c:v>21.956295201470205</c:v>
                </c:pt>
                <c:pt idx="549">
                  <c:v>21.94473984079826</c:v>
                </c:pt>
                <c:pt idx="550">
                  <c:v>21.931851652581347</c:v>
                </c:pt>
                <c:pt idx="551">
                  <c:v>21.917639469739964</c:v>
                </c:pt>
                <c:pt idx="552">
                  <c:v>21.90211303259419</c:v>
                </c:pt>
                <c:pt idx="553">
                  <c:v>21.885282982188539</c:v>
                </c:pt>
                <c:pt idx="554">
                  <c:v>21.867160852998964</c:v>
                </c:pt>
                <c:pt idx="555">
                  <c:v>21.847759065027429</c:v>
                </c:pt>
                <c:pt idx="556">
                  <c:v>21.827090915290441</c:v>
                </c:pt>
                <c:pt idx="557">
                  <c:v>21.80517056870525</c:v>
                </c:pt>
                <c:pt idx="558">
                  <c:v>21.782013048382549</c:v>
                </c:pt>
                <c:pt idx="559">
                  <c:v>21.757634225330133</c:v>
                </c:pt>
                <c:pt idx="560">
                  <c:v>21.732050807575359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D-49D6-9124-41A8D5239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2626384"/>
        <c:axId val="-2122629648"/>
      </c:lineChart>
      <c:catAx>
        <c:axId val="-2122626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de-DE"/>
          </a:p>
        </c:txPr>
        <c:crossAx val="-2122629648"/>
        <c:crosses val="autoZero"/>
        <c:auto val="1"/>
        <c:lblAlgn val="ctr"/>
        <c:lblOffset val="100"/>
        <c:tickLblSkip val="40"/>
        <c:tickMarkSkip val="40"/>
        <c:noMultiLvlLbl val="0"/>
      </c:catAx>
      <c:valAx>
        <c:axId val="-2122629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 b="0">
                    <a:solidFill>
                      <a:srgbClr val="C00000"/>
                    </a:solidFill>
                  </a:defRPr>
                </a:pPr>
                <a:r>
                  <a:rPr lang="de-DE" sz="2400" b="0">
                    <a:solidFill>
                      <a:srgbClr val="C00000"/>
                    </a:solidFill>
                  </a:rPr>
                  <a:t>T</a:t>
                </a:r>
                <a:r>
                  <a:rPr lang="de-DE" sz="2400" b="0" baseline="0">
                    <a:solidFill>
                      <a:srgbClr val="C00000"/>
                    </a:solidFill>
                  </a:rPr>
                  <a:t>emperature [°C]</a:t>
                </a:r>
                <a:endParaRPr lang="de-DE" sz="2400" b="0">
                  <a:solidFill>
                    <a:srgbClr val="C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893375501903458E-2"/>
              <c:y val="0.30838203801930614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2000">
                <a:solidFill>
                  <a:schemeClr val="accent2"/>
                </a:solidFill>
              </a:defRPr>
            </a:pPr>
            <a:endParaRPr lang="de-DE"/>
          </a:p>
        </c:txPr>
        <c:crossAx val="-2122626384"/>
        <c:crosses val="autoZero"/>
        <c:crossBetween val="between"/>
      </c:valAx>
      <c:valAx>
        <c:axId val="-21226258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2400" b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r>
                  <a:rPr lang="de-DE" sz="2400" b="0">
                    <a:solidFill>
                      <a:schemeClr val="accent5">
                        <a:lumMod val="50000"/>
                      </a:schemeClr>
                    </a:solidFill>
                  </a:rPr>
                  <a:t>Heat-flux</a:t>
                </a:r>
                <a:r>
                  <a:rPr lang="de-DE" sz="2400" b="0" baseline="0">
                    <a:solidFill>
                      <a:schemeClr val="accent5">
                        <a:lumMod val="50000"/>
                      </a:schemeClr>
                    </a:solidFill>
                  </a:rPr>
                  <a:t> density [W/m²]</a:t>
                </a:r>
                <a:endParaRPr lang="de-DE" sz="2400" b="0">
                  <a:solidFill>
                    <a:schemeClr val="accent5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95447709708671147"/>
              <c:y val="0.2079683135842329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000">
                <a:solidFill>
                  <a:schemeClr val="accent5">
                    <a:lumMod val="50000"/>
                  </a:schemeClr>
                </a:solidFill>
              </a:defRPr>
            </a:pPr>
            <a:endParaRPr lang="de-DE"/>
          </a:p>
        </c:txPr>
        <c:crossAx val="-2122629104"/>
        <c:crosses val="max"/>
        <c:crossBetween val="between"/>
      </c:valAx>
      <c:catAx>
        <c:axId val="-212262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22625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3203836583569164"/>
          <c:y val="0.70806722381459641"/>
          <c:w val="0.27168722567066256"/>
          <c:h val="0.19275795546477192"/>
        </c:manualLayout>
      </c:layout>
      <c:overlay val="0"/>
      <c:txPr>
        <a:bodyPr/>
        <a:lstStyle/>
        <a:p>
          <a:pPr>
            <a:defRPr sz="20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tflux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tflux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25</xdr:row>
      <xdr:rowOff>133351</xdr:rowOff>
    </xdr:from>
    <xdr:to>
      <xdr:col>4</xdr:col>
      <xdr:colOff>285750</xdr:colOff>
      <xdr:row>27</xdr:row>
      <xdr:rowOff>124206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096001"/>
          <a:ext cx="2867025" cy="457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95248</xdr:colOff>
      <xdr:row>21</xdr:row>
      <xdr:rowOff>161925</xdr:rowOff>
    </xdr:from>
    <xdr:to>
      <xdr:col>21</xdr:col>
      <xdr:colOff>38099</xdr:colOff>
      <xdr:row>57</xdr:row>
      <xdr:rowOff>133350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0.48085</cdr:x>
      <cdr:y>0.05718</cdr:y>
    </cdr:from>
    <cdr:to>
      <cdr:x>0.51123</cdr:x>
      <cdr:y>0.90934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6934202" y="390507"/>
          <a:ext cx="438149" cy="5819762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85000"/>
              </a:schemeClr>
            </a:gs>
          </a:gsLst>
          <a:lin ang="0" scaled="1"/>
          <a:tileRect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270" anchor="ctr" anchorCtr="1">
          <a:scene3d>
            <a:camera prst="orthographicFront">
              <a:rot lat="0" lon="0" rev="0"/>
            </a:camera>
            <a:lightRig rig="threePt" dir="t"/>
          </a:scene3d>
        </a:bodyPr>
        <a:lstStyle xmlns:a="http://schemas.openxmlformats.org/drawingml/2006/main"/>
        <a:p xmlns:a="http://schemas.openxmlformats.org/drawingml/2006/main">
          <a:r>
            <a:rPr lang="de-DE" sz="1800" b="1">
              <a:solidFill>
                <a:schemeClr val="tx2"/>
              </a:solidFill>
            </a:rPr>
            <a:t>WALL / FLOOR / CEILING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24</xdr:row>
      <xdr:rowOff>190501</xdr:rowOff>
    </xdr:from>
    <xdr:to>
      <xdr:col>4</xdr:col>
      <xdr:colOff>323850</xdr:colOff>
      <xdr:row>27</xdr:row>
      <xdr:rowOff>133731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EF9348-0869-423E-ACF4-C6AEAF5AC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6"/>
          <a:ext cx="2867025" cy="457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tflux.com/en/free-calculation-tool-for-thermal-mass-of-building-components-iso-13786/?orig=too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htflux.com/" TargetMode="External"/><Relationship Id="rId1" Type="http://schemas.openxmlformats.org/officeDocument/2006/relationships/hyperlink" Target="http://www.htflux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researchgate.net/publication/324654258_A_brief_guide_and_free_tool_for_the_calculation_of_the_thermal_mass_of_building_components_according_to_ISO_13786" TargetMode="External"/><Relationship Id="rId4" Type="http://schemas.openxmlformats.org/officeDocument/2006/relationships/hyperlink" Target="https://www.researchgate.net/publication/324654258_A_brief_guide_and_free_tool_for_the_calculation_of_the_thermal_mass_of_building_components_according_to_ISO_1378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htflux.com/" TargetMode="External"/><Relationship Id="rId1" Type="http://schemas.openxmlformats.org/officeDocument/2006/relationships/hyperlink" Target="http://www.htflux.com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F66"/>
  <sheetViews>
    <sheetView tabSelected="1" workbookViewId="0">
      <selection activeCell="D8" sqref="D8"/>
    </sheetView>
  </sheetViews>
  <sheetFormatPr baseColWidth="10" defaultColWidth="11.42578125" defaultRowHeight="15" x14ac:dyDescent="0.25"/>
  <cols>
    <col min="1" max="1" width="5.140625" style="46" customWidth="1"/>
    <col min="2" max="2" width="1.42578125" style="46" customWidth="1"/>
    <col min="3" max="3" width="24.140625" style="46" customWidth="1"/>
    <col min="4" max="6" width="14.140625" style="46" customWidth="1"/>
    <col min="7" max="7" width="14.7109375" style="46" customWidth="1"/>
    <col min="8" max="8" width="11" style="46" customWidth="1"/>
    <col min="9" max="9" width="1.42578125" style="46" customWidth="1"/>
    <col min="10" max="10" width="11.140625" style="46" customWidth="1"/>
    <col min="11" max="11" width="1.42578125" style="46" customWidth="1"/>
    <col min="12" max="12" width="11.42578125" style="46"/>
    <col min="13" max="13" width="19.5703125" style="46" customWidth="1"/>
    <col min="14" max="15" width="11.42578125" style="46"/>
    <col min="16" max="16" width="10.85546875" style="46" customWidth="1"/>
    <col min="17" max="17" width="1.28515625" style="46" customWidth="1"/>
    <col min="18" max="18" width="1.42578125" style="46" customWidth="1"/>
    <col min="19" max="19" width="6.7109375" style="46" customWidth="1"/>
    <col min="20" max="20" width="11.42578125" style="46"/>
    <col min="21" max="21" width="4.140625" style="46" customWidth="1"/>
    <col min="22" max="22" width="7.7109375" style="46" customWidth="1"/>
    <col min="23" max="23" width="16.5703125" style="46" customWidth="1"/>
    <col min="24" max="24" width="14.5703125" style="46" customWidth="1"/>
    <col min="25" max="26" width="11.42578125" style="46"/>
    <col min="27" max="27" width="11.85546875" style="46" customWidth="1"/>
    <col min="28" max="29" width="11.42578125" style="46"/>
    <col min="30" max="30" width="11.42578125" style="46" customWidth="1"/>
    <col min="31" max="16384" width="11.42578125" style="46"/>
  </cols>
  <sheetData>
    <row r="1" spans="1:21" s="45" customFormat="1" ht="48" customHeight="1" x14ac:dyDescent="0.7">
      <c r="A1" s="44" t="s">
        <v>57</v>
      </c>
    </row>
    <row r="2" spans="1:21" x14ac:dyDescent="0.25">
      <c r="O2" s="157" t="s">
        <v>28</v>
      </c>
      <c r="P2" s="157"/>
      <c r="Q2" s="157"/>
      <c r="R2" s="157"/>
    </row>
    <row r="3" spans="1:21" x14ac:dyDescent="0.25">
      <c r="B3" s="158" t="s">
        <v>32</v>
      </c>
      <c r="C3" s="158"/>
      <c r="D3" s="98"/>
      <c r="E3" s="47"/>
      <c r="F3" s="47"/>
      <c r="G3" s="47"/>
    </row>
    <row r="4" spans="1:21" ht="10.5" customHeight="1" x14ac:dyDescent="0.25">
      <c r="E4" s="47"/>
      <c r="F4" s="47"/>
      <c r="G4" s="47"/>
      <c r="Q4" s="48"/>
    </row>
    <row r="5" spans="1:21" ht="7.5" customHeight="1" x14ac:dyDescent="0.25">
      <c r="B5" s="49"/>
      <c r="C5" s="50"/>
      <c r="D5" s="50"/>
      <c r="E5" s="50"/>
      <c r="F5" s="50"/>
      <c r="G5" s="50"/>
      <c r="H5" s="51"/>
      <c r="I5" s="52"/>
      <c r="K5" s="49"/>
      <c r="L5" s="50"/>
      <c r="M5" s="50"/>
      <c r="N5" s="50"/>
      <c r="O5" s="50"/>
      <c r="P5" s="50"/>
      <c r="Q5" s="50"/>
      <c r="R5" s="52"/>
    </row>
    <row r="6" spans="1:21" ht="54" customHeight="1" x14ac:dyDescent="0.25">
      <c r="B6" s="53"/>
      <c r="C6" s="54" t="s">
        <v>56</v>
      </c>
      <c r="D6" s="55" t="s">
        <v>33</v>
      </c>
      <c r="E6" s="56" t="s">
        <v>35</v>
      </c>
      <c r="F6" s="56" t="s">
        <v>34</v>
      </c>
      <c r="G6" s="56" t="s">
        <v>36</v>
      </c>
      <c r="H6" s="56" t="s">
        <v>21</v>
      </c>
      <c r="I6" s="57"/>
      <c r="K6" s="53"/>
      <c r="L6" s="175" t="s">
        <v>31</v>
      </c>
      <c r="M6" s="176"/>
      <c r="N6" s="176"/>
      <c r="O6" s="176"/>
      <c r="P6" s="176"/>
      <c r="Q6" s="176"/>
      <c r="R6" s="57"/>
    </row>
    <row r="7" spans="1:21" ht="17.25" x14ac:dyDescent="0.3">
      <c r="B7" s="53"/>
      <c r="C7" s="58" t="s">
        <v>37</v>
      </c>
      <c r="D7" s="59"/>
      <c r="E7" s="59"/>
      <c r="F7" s="59"/>
      <c r="G7" s="59"/>
      <c r="H7" s="108">
        <v>0.13</v>
      </c>
      <c r="I7" s="57"/>
      <c r="K7" s="53"/>
      <c r="L7" s="177" t="s">
        <v>41</v>
      </c>
      <c r="M7" s="177"/>
      <c r="N7" s="177"/>
      <c r="O7" s="60">
        <f>$B$46</f>
        <v>0.84704979070979702</v>
      </c>
      <c r="P7" s="61" t="s">
        <v>25</v>
      </c>
      <c r="Q7" s="62"/>
      <c r="R7" s="57"/>
    </row>
    <row r="8" spans="1:21" ht="17.25" x14ac:dyDescent="0.3">
      <c r="B8" s="53"/>
      <c r="C8" s="107" t="s">
        <v>52</v>
      </c>
      <c r="D8" s="110">
        <v>1.8</v>
      </c>
      <c r="E8" s="111">
        <v>2400</v>
      </c>
      <c r="F8" s="112">
        <v>1000</v>
      </c>
      <c r="G8" s="109">
        <v>0.2</v>
      </c>
      <c r="H8" s="63">
        <f t="shared" ref="H8:H9" si="0">IF(G8&gt;0,G8/D8,"")</f>
        <v>0.11111111111111112</v>
      </c>
      <c r="I8" s="57"/>
      <c r="K8" s="53"/>
      <c r="L8" s="178" t="s">
        <v>42</v>
      </c>
      <c r="M8" s="178"/>
      <c r="N8" s="178"/>
      <c r="O8" s="64">
        <f>$C$45</f>
        <v>4.0324409061482926</v>
      </c>
      <c r="P8" s="65" t="s">
        <v>27</v>
      </c>
      <c r="Q8" s="66"/>
      <c r="R8" s="57"/>
    </row>
    <row r="9" spans="1:21" ht="17.25" x14ac:dyDescent="0.3">
      <c r="B9" s="53"/>
      <c r="C9" s="107" t="s">
        <v>53</v>
      </c>
      <c r="D9" s="110">
        <v>0.04</v>
      </c>
      <c r="E9" s="111">
        <v>30</v>
      </c>
      <c r="F9" s="112">
        <v>1400</v>
      </c>
      <c r="G9" s="109">
        <v>0.1</v>
      </c>
      <c r="H9" s="63">
        <f t="shared" si="0"/>
        <v>2.5</v>
      </c>
      <c r="I9" s="57"/>
      <c r="K9" s="53"/>
      <c r="L9" s="179" t="s">
        <v>43</v>
      </c>
      <c r="M9" s="179"/>
      <c r="N9" s="179"/>
      <c r="O9" s="67">
        <f>$B$47</f>
        <v>5.9417598191687588</v>
      </c>
      <c r="P9" s="68" t="s">
        <v>25</v>
      </c>
      <c r="Q9" s="69"/>
      <c r="R9" s="57"/>
    </row>
    <row r="10" spans="1:21" ht="17.25" x14ac:dyDescent="0.3">
      <c r="B10" s="53"/>
      <c r="C10" s="107" t="s">
        <v>54</v>
      </c>
      <c r="D10" s="110">
        <v>1</v>
      </c>
      <c r="E10" s="111">
        <v>1200</v>
      </c>
      <c r="F10" s="112">
        <v>1500</v>
      </c>
      <c r="G10" s="109">
        <v>5.0000000000000001E-3</v>
      </c>
      <c r="H10" s="63">
        <f t="shared" ref="H10:H17" si="1">IF(G10&gt;0,G10/D10,"")</f>
        <v>5.0000000000000001E-3</v>
      </c>
      <c r="I10" s="57"/>
      <c r="K10" s="53"/>
      <c r="L10" s="180" t="s">
        <v>55</v>
      </c>
      <c r="M10" s="180"/>
      <c r="N10" s="180"/>
      <c r="O10" s="70">
        <f>$C$46</f>
        <v>0.85300894963325824</v>
      </c>
      <c r="P10" s="71" t="s">
        <v>27</v>
      </c>
      <c r="Q10" s="72"/>
      <c r="R10" s="57"/>
    </row>
    <row r="11" spans="1:21" ht="17.25" x14ac:dyDescent="0.3">
      <c r="B11" s="53"/>
      <c r="C11" s="107"/>
      <c r="D11" s="110"/>
      <c r="E11" s="111"/>
      <c r="F11" s="112"/>
      <c r="G11" s="109"/>
      <c r="H11" s="63" t="str">
        <f t="shared" si="1"/>
        <v/>
      </c>
      <c r="I11" s="57"/>
      <c r="K11" s="53"/>
      <c r="L11" s="166" t="s">
        <v>44</v>
      </c>
      <c r="M11" s="166"/>
      <c r="N11" s="166"/>
      <c r="O11" s="73">
        <f>B48</f>
        <v>6.0558015062072534E-2</v>
      </c>
      <c r="P11" s="74" t="s">
        <v>25</v>
      </c>
      <c r="Q11" s="75"/>
      <c r="R11" s="57"/>
    </row>
    <row r="12" spans="1:21" ht="17.25" x14ac:dyDescent="0.3">
      <c r="B12" s="53"/>
      <c r="C12" s="107"/>
      <c r="D12" s="110"/>
      <c r="E12" s="111"/>
      <c r="F12" s="112"/>
      <c r="G12" s="109"/>
      <c r="H12" s="63" t="str">
        <f t="shared" si="1"/>
        <v/>
      </c>
      <c r="I12" s="57"/>
      <c r="K12" s="53"/>
      <c r="L12" s="165" t="s">
        <v>45</v>
      </c>
      <c r="M12" s="165"/>
      <c r="N12" s="165"/>
      <c r="O12" s="76">
        <f>C47</f>
        <v>-8.1088173560476378</v>
      </c>
      <c r="P12" s="77" t="s">
        <v>27</v>
      </c>
      <c r="Q12" s="78"/>
      <c r="R12" s="57"/>
    </row>
    <row r="13" spans="1:21" ht="17.25" x14ac:dyDescent="0.3">
      <c r="B13" s="53"/>
      <c r="C13" s="107"/>
      <c r="D13" s="110"/>
      <c r="E13" s="111"/>
      <c r="F13" s="112"/>
      <c r="G13" s="109"/>
      <c r="H13" s="63" t="str">
        <f t="shared" si="1"/>
        <v/>
      </c>
      <c r="I13" s="57"/>
      <c r="K13" s="53"/>
      <c r="L13" s="182" t="s">
        <v>47</v>
      </c>
      <c r="M13" s="182"/>
      <c r="N13" s="182"/>
      <c r="O13" s="189">
        <f>$B$53</f>
        <v>12.479971826698097</v>
      </c>
      <c r="P13" s="173" t="s">
        <v>26</v>
      </c>
      <c r="Q13" s="62"/>
      <c r="R13" s="57"/>
      <c r="U13" s="79"/>
    </row>
    <row r="14" spans="1:21" ht="17.25" x14ac:dyDescent="0.3">
      <c r="B14" s="53"/>
      <c r="C14" s="107"/>
      <c r="D14" s="110"/>
      <c r="E14" s="111"/>
      <c r="F14" s="112"/>
      <c r="G14" s="109"/>
      <c r="H14" s="63" t="str">
        <f t="shared" si="1"/>
        <v/>
      </c>
      <c r="I14" s="57"/>
      <c r="K14" s="53"/>
      <c r="L14" s="183"/>
      <c r="M14" s="183"/>
      <c r="N14" s="183"/>
      <c r="O14" s="190"/>
      <c r="P14" s="174"/>
      <c r="Q14" s="66"/>
      <c r="R14" s="57"/>
      <c r="U14" s="79"/>
    </row>
    <row r="15" spans="1:21" ht="17.25" x14ac:dyDescent="0.3">
      <c r="B15" s="53"/>
      <c r="C15" s="107"/>
      <c r="D15" s="110"/>
      <c r="E15" s="111"/>
      <c r="F15" s="112"/>
      <c r="G15" s="109"/>
      <c r="H15" s="63" t="str">
        <f t="shared" si="1"/>
        <v/>
      </c>
      <c r="I15" s="57"/>
      <c r="K15" s="53"/>
      <c r="L15" s="167" t="s">
        <v>48</v>
      </c>
      <c r="M15" s="167"/>
      <c r="N15" s="167"/>
      <c r="O15" s="169">
        <f>$B$57</f>
        <v>82.290128152756267</v>
      </c>
      <c r="P15" s="171" t="s">
        <v>26</v>
      </c>
      <c r="Q15" s="62"/>
      <c r="R15" s="57"/>
      <c r="U15" s="79"/>
    </row>
    <row r="16" spans="1:21" ht="17.25" x14ac:dyDescent="0.3">
      <c r="B16" s="53"/>
      <c r="C16" s="107"/>
      <c r="D16" s="110"/>
      <c r="E16" s="111"/>
      <c r="F16" s="112"/>
      <c r="G16" s="109"/>
      <c r="H16" s="63" t="str">
        <f t="shared" si="1"/>
        <v/>
      </c>
      <c r="I16" s="57"/>
      <c r="K16" s="53"/>
      <c r="L16" s="168"/>
      <c r="M16" s="168"/>
      <c r="N16" s="168"/>
      <c r="O16" s="170"/>
      <c r="P16" s="172"/>
      <c r="Q16" s="66"/>
      <c r="R16" s="57"/>
    </row>
    <row r="17" spans="2:21" ht="17.25" x14ac:dyDescent="0.3">
      <c r="B17" s="53"/>
      <c r="C17" s="107"/>
      <c r="D17" s="110"/>
      <c r="E17" s="111"/>
      <c r="F17" s="112"/>
      <c r="G17" s="109"/>
      <c r="H17" s="63" t="str">
        <f t="shared" si="1"/>
        <v/>
      </c>
      <c r="I17" s="57"/>
      <c r="K17" s="53"/>
      <c r="L17" s="161" t="s">
        <v>46</v>
      </c>
      <c r="M17" s="161"/>
      <c r="N17" s="161"/>
      <c r="O17" s="159">
        <f>B48/F19</f>
        <v>0.1687213586312743</v>
      </c>
      <c r="P17" s="74"/>
      <c r="Q17" s="75"/>
      <c r="R17" s="57"/>
    </row>
    <row r="18" spans="2:21" ht="15" customHeight="1" x14ac:dyDescent="0.25">
      <c r="B18" s="53"/>
      <c r="C18" s="80" t="s">
        <v>38</v>
      </c>
      <c r="D18" s="81"/>
      <c r="E18" s="81"/>
      <c r="F18" s="59"/>
      <c r="G18" s="59"/>
      <c r="H18" s="108">
        <v>0.04</v>
      </c>
      <c r="I18" s="57"/>
      <c r="K18" s="82"/>
      <c r="L18" s="162"/>
      <c r="M18" s="162"/>
      <c r="N18" s="162"/>
      <c r="O18" s="160"/>
      <c r="P18" s="83"/>
      <c r="Q18" s="83"/>
      <c r="R18" s="84"/>
    </row>
    <row r="19" spans="2:21" x14ac:dyDescent="0.25">
      <c r="B19" s="53"/>
      <c r="C19" s="85"/>
      <c r="E19" s="86" t="s">
        <v>39</v>
      </c>
      <c r="F19" s="87">
        <f>1/SUM(H7:H18)</f>
        <v>0.3589232303090728</v>
      </c>
      <c r="G19" s="88" t="s">
        <v>22</v>
      </c>
      <c r="I19" s="57"/>
    </row>
    <row r="20" spans="2:21" s="95" customFormat="1" ht="17.25" x14ac:dyDescent="0.3">
      <c r="B20" s="89"/>
      <c r="C20" s="90"/>
      <c r="D20" s="90"/>
      <c r="E20" s="91" t="s">
        <v>40</v>
      </c>
      <c r="F20" s="92">
        <f>SUM(G8:G17)</f>
        <v>0.30500000000000005</v>
      </c>
      <c r="G20" s="93" t="s">
        <v>30</v>
      </c>
      <c r="H20" s="90"/>
      <c r="I20" s="94"/>
      <c r="U20" s="79"/>
    </row>
    <row r="21" spans="2:21" ht="10.5" customHeight="1" x14ac:dyDescent="0.3">
      <c r="L21" s="95"/>
      <c r="M21" s="95"/>
      <c r="N21" s="95"/>
      <c r="O21" s="95"/>
      <c r="P21" s="95"/>
      <c r="Q21" s="95"/>
    </row>
    <row r="22" spans="2:21" ht="9" customHeight="1" x14ac:dyDescent="0.3">
      <c r="L22" s="95"/>
      <c r="M22" s="95"/>
      <c r="N22" s="95"/>
      <c r="O22" s="95"/>
      <c r="P22" s="95"/>
      <c r="Q22" s="95"/>
    </row>
    <row r="23" spans="2:21" ht="31.5" customHeight="1" x14ac:dyDescent="0.3">
      <c r="B23" s="96"/>
      <c r="C23" s="186" t="s">
        <v>271</v>
      </c>
      <c r="D23" s="187"/>
      <c r="E23" s="187"/>
      <c r="F23" s="187"/>
      <c r="G23" s="97"/>
      <c r="H23" s="188" t="s">
        <v>274</v>
      </c>
      <c r="I23" s="188"/>
      <c r="J23" s="188"/>
      <c r="K23" s="188"/>
      <c r="L23" s="188"/>
      <c r="M23" s="188"/>
      <c r="N23" s="188"/>
      <c r="O23" s="188"/>
      <c r="P23" s="188"/>
      <c r="Q23" s="156"/>
    </row>
    <row r="24" spans="2:21" ht="15.75" customHeight="1" x14ac:dyDescent="0.3">
      <c r="C24" s="97" t="s">
        <v>272</v>
      </c>
      <c r="D24" s="97"/>
      <c r="E24" s="97"/>
      <c r="F24" s="97"/>
      <c r="G24" s="97"/>
      <c r="L24" s="156"/>
      <c r="M24" s="156"/>
      <c r="N24" s="156"/>
      <c r="O24" s="156"/>
      <c r="P24" s="156"/>
      <c r="Q24" s="156"/>
      <c r="U24" s="79"/>
    </row>
    <row r="25" spans="2:21" ht="15.75" customHeight="1" x14ac:dyDescent="0.25">
      <c r="C25" s="97" t="s">
        <v>270</v>
      </c>
      <c r="D25" s="97"/>
      <c r="E25" s="97"/>
      <c r="F25" s="97"/>
      <c r="L25" s="164"/>
      <c r="M25" s="164"/>
      <c r="N25" s="164"/>
      <c r="O25" s="99"/>
      <c r="P25" s="100"/>
    </row>
    <row r="26" spans="2:21" ht="30.75" customHeight="1" x14ac:dyDescent="0.35">
      <c r="H26" s="115"/>
      <c r="L26" s="102"/>
      <c r="M26" s="102"/>
      <c r="N26" s="102"/>
      <c r="O26" s="101"/>
      <c r="P26" s="102"/>
    </row>
    <row r="27" spans="2:21" ht="6" customHeight="1" x14ac:dyDescent="0.25">
      <c r="I27" s="79"/>
    </row>
    <row r="28" spans="2:21" s="79" customFormat="1" ht="15.75" x14ac:dyDescent="0.25">
      <c r="B28" s="46"/>
      <c r="C28" s="46"/>
      <c r="D28" s="46"/>
      <c r="E28" s="46"/>
      <c r="F28" s="46"/>
      <c r="G28" s="46"/>
      <c r="H28" s="103"/>
      <c r="L28" s="163"/>
      <c r="M28" s="163"/>
      <c r="N28" s="163"/>
      <c r="O28" s="163"/>
      <c r="P28" s="163"/>
      <c r="Q28" s="163"/>
      <c r="U28" s="46"/>
    </row>
    <row r="29" spans="2:21" s="79" customFormat="1" ht="8.25" customHeight="1" x14ac:dyDescent="0.25">
      <c r="B29" s="46"/>
      <c r="G29" s="46"/>
      <c r="H29" s="46"/>
      <c r="O29" s="105"/>
      <c r="P29" s="105"/>
      <c r="U29" s="46"/>
    </row>
    <row r="30" spans="2:21" s="79" customFormat="1" ht="15.75" x14ac:dyDescent="0.25">
      <c r="B30" s="46"/>
      <c r="C30" s="46" t="s">
        <v>290</v>
      </c>
      <c r="D30" s="103" t="s">
        <v>29</v>
      </c>
      <c r="E30" s="46"/>
      <c r="F30" s="46"/>
      <c r="G30" s="104"/>
      <c r="I30" s="46"/>
      <c r="K30" s="46"/>
      <c r="O30" s="105"/>
      <c r="P30" s="105"/>
      <c r="T30" s="46"/>
      <c r="U30" s="46"/>
    </row>
    <row r="31" spans="2:21" ht="6" customHeight="1" x14ac:dyDescent="0.25">
      <c r="G31" s="104"/>
    </row>
    <row r="32" spans="2:21" ht="15.75" x14ac:dyDescent="0.25">
      <c r="C32" s="106" t="s">
        <v>50</v>
      </c>
      <c r="D32" s="106"/>
      <c r="E32" s="104"/>
      <c r="F32" s="104"/>
      <c r="G32" s="104"/>
      <c r="Q32" s="79"/>
      <c r="U32" s="79"/>
    </row>
    <row r="33" spans="1:32" ht="15.75" x14ac:dyDescent="0.25">
      <c r="C33" s="106" t="s">
        <v>58</v>
      </c>
      <c r="D33" s="104"/>
      <c r="E33" s="104"/>
      <c r="F33" s="104"/>
      <c r="U33" s="79"/>
    </row>
    <row r="34" spans="1:32" ht="15.75" x14ac:dyDescent="0.25">
      <c r="C34" s="106" t="s">
        <v>51</v>
      </c>
      <c r="D34" s="104"/>
      <c r="E34"/>
      <c r="G34" s="79"/>
      <c r="H34" s="79"/>
      <c r="I34" s="79"/>
      <c r="K34" s="79"/>
    </row>
    <row r="35" spans="1:32" s="79" customFormat="1" ht="15.75" x14ac:dyDescent="0.25">
      <c r="C35" s="46"/>
      <c r="D35" s="46"/>
      <c r="E35" s="46"/>
      <c r="F35" s="46"/>
      <c r="G35" s="46"/>
      <c r="H35" s="46"/>
      <c r="I35" s="46"/>
      <c r="K35" s="46"/>
      <c r="O35" s="105"/>
      <c r="Q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05"/>
      <c r="AF35" s="105"/>
    </row>
    <row r="36" spans="1:32" hidden="1" x14ac:dyDescent="0.25"/>
    <row r="37" spans="1:32" hidden="1" x14ac:dyDescent="0.25"/>
    <row r="38" spans="1:32" s="1" customFormat="1" hidden="1" x14ac:dyDescent="0.25"/>
    <row r="39" spans="1:32" s="8" customFormat="1" ht="15.75" hidden="1" x14ac:dyDescent="0.25">
      <c r="A39" s="1"/>
      <c r="B39" s="1"/>
      <c r="C39" s="2" t="s">
        <v>23</v>
      </c>
      <c r="D39" s="191" t="s">
        <v>19</v>
      </c>
      <c r="E39" s="192"/>
      <c r="F39" s="192"/>
      <c r="G39" s="192"/>
      <c r="H39" s="193"/>
      <c r="I39" s="1"/>
      <c r="J39" s="1"/>
      <c r="K39" s="1"/>
      <c r="L39" s="1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 t="s">
        <v>20</v>
      </c>
      <c r="Z39" s="5"/>
      <c r="AA39" s="5"/>
      <c r="AB39" s="5"/>
      <c r="AC39" s="5"/>
      <c r="AD39" s="6"/>
      <c r="AE39" s="1"/>
      <c r="AF39" s="7"/>
    </row>
    <row r="40" spans="1:32" s="1" customFormat="1" hidden="1" x14ac:dyDescent="0.25">
      <c r="A40" s="9"/>
      <c r="B40" s="2" t="s">
        <v>24</v>
      </c>
      <c r="C40" s="10">
        <f>IMARGUMENT(D40)/2/PI()*24</f>
        <v>-11.858741737804076</v>
      </c>
      <c r="D40" s="191" t="str">
        <f>Y52</f>
        <v>-13,9778464562229-0,51715508291878i</v>
      </c>
      <c r="E40" s="192"/>
      <c r="F40" s="192"/>
      <c r="G40" s="192"/>
      <c r="H40" s="193"/>
      <c r="J40" s="11" t="s">
        <v>0</v>
      </c>
      <c r="K40" s="12" t="s">
        <v>1</v>
      </c>
      <c r="L40" s="12" t="str">
        <f>"-delta/(2l)"</f>
        <v>-delta/(2l)</v>
      </c>
      <c r="M40" s="12" t="str">
        <f>"-l/delta"</f>
        <v>-l/delta</v>
      </c>
      <c r="N40" s="12" t="s">
        <v>2</v>
      </c>
      <c r="O40" s="12" t="s">
        <v>3</v>
      </c>
      <c r="P40" s="12" t="s">
        <v>4</v>
      </c>
      <c r="Q40" s="12" t="s">
        <v>5</v>
      </c>
      <c r="R40" s="12" t="s">
        <v>6</v>
      </c>
      <c r="S40" s="12" t="s">
        <v>7</v>
      </c>
      <c r="T40" s="12" t="s">
        <v>8</v>
      </c>
      <c r="U40" s="12" t="s">
        <v>9</v>
      </c>
      <c r="V40" s="12" t="s">
        <v>10</v>
      </c>
      <c r="W40" s="13"/>
      <c r="Y40" s="14" t="s">
        <v>8</v>
      </c>
      <c r="Z40" s="15" t="s">
        <v>9</v>
      </c>
      <c r="AA40" s="15" t="s">
        <v>10</v>
      </c>
      <c r="AB40" s="15" t="s">
        <v>13</v>
      </c>
      <c r="AC40" s="15"/>
      <c r="AD40" s="16"/>
    </row>
    <row r="41" spans="1:32" s="1" customFormat="1" hidden="1" x14ac:dyDescent="0.25">
      <c r="A41" s="17" t="s">
        <v>8</v>
      </c>
      <c r="B41" s="10">
        <f>IMABS(D40)</f>
        <v>13.987410086700534</v>
      </c>
      <c r="C41" s="10">
        <f>IMARGUMENT(D41)/2/PI()*24</f>
        <v>0.99235197412489684</v>
      </c>
      <c r="D41" s="191" t="str">
        <f>AA52</f>
        <v>80,2783650810521+21,3383375910332i</v>
      </c>
      <c r="E41" s="192"/>
      <c r="F41" s="192"/>
      <c r="G41" s="192"/>
      <c r="H41" s="193"/>
      <c r="J41" s="18"/>
      <c r="K41" s="19"/>
      <c r="L41" s="19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21"/>
      <c r="Y41" s="22" t="str">
        <f>COMPLEX(1,0)</f>
        <v>1</v>
      </c>
      <c r="Z41" s="1" t="str">
        <f>COMPLEX(-H7,0)</f>
        <v>-0,13</v>
      </c>
      <c r="AA41" s="1" t="str">
        <f>COMPLEX(0,0)</f>
        <v>0</v>
      </c>
      <c r="AB41" s="1" t="str">
        <f>COMPLEX(1,0)</f>
        <v>1</v>
      </c>
      <c r="AD41" s="23"/>
    </row>
    <row r="42" spans="1:32" s="1" customFormat="1" hidden="1" x14ac:dyDescent="0.25">
      <c r="A42" s="17" t="s">
        <v>10</v>
      </c>
      <c r="B42" s="10">
        <f>IMABS(D41)</f>
        <v>83.065880788899037</v>
      </c>
      <c r="C42" s="10">
        <f>IMARGUMENT(D42)/2/PI()*24</f>
        <v>-3.8911826439523658</v>
      </c>
      <c r="D42" s="184" t="str">
        <f>Z52</f>
        <v>8,66054454536905-14,0597700973338i</v>
      </c>
      <c r="E42" s="184"/>
      <c r="F42" s="184"/>
      <c r="G42" s="184"/>
      <c r="H42" s="184"/>
      <c r="J42" s="18">
        <f t="shared" ref="J42:J51" si="2">IF(AND(D8&gt;0,E8&gt;0,F8&gt;0),SQRT((D8*24*3600)/(PI()*E8*F8)),0)</f>
        <v>0.14361922094451576</v>
      </c>
      <c r="K42" s="19">
        <f t="shared" ref="K42:K51" si="3">IF(AND(D8&gt;0,E8&gt;0,F8&gt;0),G8/J42,0)</f>
        <v>1.3925712636838892</v>
      </c>
      <c r="L42" s="19">
        <f t="shared" ref="L42:L51" si="4">IF(J42&lt;&gt;0,-J42/(2*D8),0)</f>
        <v>-3.9894228040143268E-2</v>
      </c>
      <c r="M42" s="19">
        <f t="shared" ref="M42:M51" si="5">IF(D8&lt;&gt;0,-D8/J42,0)</f>
        <v>-12.533141373155003</v>
      </c>
      <c r="N42" s="19">
        <f>COSH(K42)*COS(K42)</f>
        <v>0.37882035596621638</v>
      </c>
      <c r="O42" s="19">
        <f>SINH(K42)*SIN(K42)</f>
        <v>1.8584634039622401</v>
      </c>
      <c r="P42" s="19">
        <f>L42*(SINH(K42)*COS(K42)+COSH(K42)*SIN(K42))</f>
        <v>-9.7251786295199899E-2</v>
      </c>
      <c r="Q42" s="19">
        <f>L42*(COSH(K42)*SIN(K42)-SINH(K42)*COS(K42))</f>
        <v>-7.0540452414408358E-2</v>
      </c>
      <c r="R42" s="19">
        <f>M42*(SINH(K42)*COS(K42)-COSH(K42)*SIN(K42))</f>
        <v>22.160936708600566</v>
      </c>
      <c r="S42" s="19">
        <f>M42*(SINH(K42)*COS(K42)+COSH(K42)*SIN(K42))</f>
        <v>-30.552549737348453</v>
      </c>
      <c r="T42" s="19" t="str">
        <f>COMPLEX(N42,O42)</f>
        <v>0,378820355966216+1,85846340396224i</v>
      </c>
      <c r="U42" s="19" t="str">
        <f>COMPLEX(P42,Q42)</f>
        <v>-0,0972517862951999-0,0705404524144084i</v>
      </c>
      <c r="V42" s="19" t="str">
        <f>COMPLEX(R42,S42)</f>
        <v>22,1609367086006-30,5525497373485i</v>
      </c>
      <c r="W42" s="21"/>
      <c r="Y42" s="22" t="str">
        <f>IMSUM(IMPRODUCT(Y41,T42),IMPRODUCT(Z41,V42))</f>
        <v>-2,50210141615186+5,83029486981754i</v>
      </c>
      <c r="Z42" s="1" t="str">
        <f>IMSUM(IMPRODUCT(Y41,U42),IMPRODUCT(Z41,T42))</f>
        <v>-0,146498432570808-0,312140694929499i</v>
      </c>
      <c r="AA42" s="1" t="str">
        <f>IMSUM(IMPRODUCT(AB41,V42),IMPRODUCT(AA41,T42))</f>
        <v>22,1609367086006-30,5525497373485i</v>
      </c>
      <c r="AB42" s="1" t="str">
        <f>IMSUM(IMPRODUCT(AA41,U42),IMPRODUCT(AB41,T42))</f>
        <v>0,378820355966216+1,85846340396224i</v>
      </c>
      <c r="AD42" s="23"/>
    </row>
    <row r="43" spans="1:32" s="1" customFormat="1" hidden="1" x14ac:dyDescent="0.25">
      <c r="A43" s="17" t="s">
        <v>9</v>
      </c>
      <c r="B43" s="10">
        <f>IMABS(D42)</f>
        <v>16.513090777083594</v>
      </c>
      <c r="C43" s="10">
        <f>IMARGUMENT(D43)/2/PI()*24</f>
        <v>8.9618263056808942</v>
      </c>
      <c r="D43" s="184" t="str">
        <f>AB52</f>
        <v>-68,6822511492357+70,0689560408111i</v>
      </c>
      <c r="E43" s="184"/>
      <c r="F43" s="184"/>
      <c r="G43" s="184"/>
      <c r="H43" s="184"/>
      <c r="J43" s="18">
        <f t="shared" si="2"/>
        <v>0.1618405275227365</v>
      </c>
      <c r="K43" s="19">
        <f t="shared" si="3"/>
        <v>0.61789220247043064</v>
      </c>
      <c r="L43" s="19">
        <f t="shared" si="4"/>
        <v>-2.0230065940342064</v>
      </c>
      <c r="M43" s="19">
        <f t="shared" si="5"/>
        <v>-0.24715688098817223</v>
      </c>
      <c r="N43" s="19">
        <f t="shared" ref="N43:N44" si="6">COSH(K43)*COS(K43)</f>
        <v>0.97571439851246911</v>
      </c>
      <c r="O43" s="19">
        <f t="shared" ref="O43:O44" si="7">SINH(K43)*SIN(K43)</f>
        <v>0.38117249624164051</v>
      </c>
      <c r="P43" s="19">
        <f t="shared" ref="P43:P44" si="8">L43*(SINH(K43)*COS(K43)+COSH(K43)*SIN(K43))</f>
        <v>-2.4878553257327152</v>
      </c>
      <c r="Q43" s="19">
        <f t="shared" ref="Q43:Q44" si="9">L43*(COSH(K43)*SIN(K43)-SINH(K43)*COS(K43))</f>
        <v>-0.31793815549825755</v>
      </c>
      <c r="R43" s="19">
        <f t="shared" ref="R43:R44" si="10">M43*(SINH(K43)*COS(K43)-COSH(K43)*SIN(K43))</f>
        <v>3.8843473418136147E-2</v>
      </c>
      <c r="S43" s="19">
        <f t="shared" ref="S43:S44" si="11">M43*(SINH(K43)*COS(K43)+COSH(K43)*SIN(K43))</f>
        <v>-0.30394886723118325</v>
      </c>
      <c r="T43" s="19" t="str">
        <f t="shared" ref="T43" si="12">COMPLEX(N43,O43)</f>
        <v>0,975714398512469+0,381172496241641i</v>
      </c>
      <c r="U43" s="19" t="str">
        <f t="shared" ref="U43:U44" si="13">COMPLEX(P43,Q43)</f>
        <v>-2,48785532573272-0,317938155498258i</v>
      </c>
      <c r="V43" s="19" t="str">
        <f t="shared" ref="V43:V44" si="14">COMPLEX(R43,S43)</f>
        <v>0,0388434734181361-0,303948867231183i</v>
      </c>
      <c r="W43" s="21"/>
      <c r="Y43" s="22" t="str">
        <f t="shared" ref="Y43:Y44" si="15">IMSUM(IMPRODUCT(Y42,T43),IMPRODUCT(Z42,V43))</f>
        <v>-4,76424974624293+4,76737381325484i</v>
      </c>
      <c r="Z43" s="1" t="str">
        <f t="shared" ref="Z43:Z44" si="16">IMSUM(IMPRODUCT(Y42,U43),IMPRODUCT(Z42,T43))</f>
        <v>8,05457834846356-14,0698179769897i</v>
      </c>
      <c r="AA43" s="1" t="str">
        <f t="shared" ref="AA43:AA44" si="17">IMSUM(IMPRODUCT(AB42,V43),IMPRODUCT(AA42,T43))</f>
        <v>33,8481292258893-21,4063759699787i</v>
      </c>
      <c r="AB43" s="1" t="str">
        <f>IMSUM(IMPRODUCT(AA42,U43),IMPRODUCT(AB42,T43))</f>
        <v>-65,1858003820753+70,9222416405954i</v>
      </c>
      <c r="AD43" s="23"/>
    </row>
    <row r="44" spans="1:32" s="1" customFormat="1" hidden="1" x14ac:dyDescent="0.25">
      <c r="A44" s="17" t="s">
        <v>13</v>
      </c>
      <c r="B44" s="10">
        <f>IMABS(D43)</f>
        <v>98.116819269561574</v>
      </c>
      <c r="C44" s="2"/>
      <c r="D44" s="184"/>
      <c r="E44" s="184"/>
      <c r="F44" s="184"/>
      <c r="G44" s="184"/>
      <c r="H44" s="184"/>
      <c r="J44" s="18">
        <f t="shared" si="2"/>
        <v>0.12360774464742066</v>
      </c>
      <c r="K44" s="19">
        <f t="shared" si="3"/>
        <v>4.0450539844910399E-2</v>
      </c>
      <c r="L44" s="19">
        <f t="shared" si="4"/>
        <v>-6.1803872323710332E-2</v>
      </c>
      <c r="M44" s="19">
        <f t="shared" si="5"/>
        <v>-8.0901079689820801</v>
      </c>
      <c r="N44" s="19">
        <f t="shared" si="6"/>
        <v>0.99999955378307925</v>
      </c>
      <c r="O44" s="19">
        <f t="shared" si="7"/>
        <v>1.6362461250699683E-3</v>
      </c>
      <c r="P44" s="19">
        <f t="shared" si="8"/>
        <v>-4.9999995537830773E-3</v>
      </c>
      <c r="Q44" s="19">
        <f t="shared" si="9"/>
        <v>-2.7270769214734585E-6</v>
      </c>
      <c r="R44" s="19">
        <f t="shared" si="10"/>
        <v>3.5697353426147031E-4</v>
      </c>
      <c r="S44" s="19">
        <f t="shared" si="11"/>
        <v>-0.65449841108821494</v>
      </c>
      <c r="T44" s="19" t="str">
        <f>COMPLEX(N44,O44)</f>
        <v>0,999999553783079+0,00163624612506997i</v>
      </c>
      <c r="U44" s="19" t="str">
        <f t="shared" si="13"/>
        <v>-0,00499999955378308-2,72707692147346E-06i</v>
      </c>
      <c r="V44" s="19" t="str">
        <f t="shared" si="14"/>
        <v>0,00035697353426147-0,654498411088215i</v>
      </c>
      <c r="W44" s="21"/>
      <c r="Y44" s="22" t="str">
        <f t="shared" si="15"/>
        <v>-13,9778464562229-0,51715508291878i</v>
      </c>
      <c r="Z44" s="1" t="str">
        <f t="shared" si="16"/>
        <v>8,10143068712013-14,0804563006506i</v>
      </c>
      <c r="AA44" s="1" t="str">
        <f t="shared" si="17"/>
        <v>80,2783650810521+21,3383375910332i</v>
      </c>
      <c r="AB44" s="1" t="str">
        <f t="shared" ref="AB44" si="18">IMSUM(IMPRODUCT(AA43,U44),IMPRODUCT(AB43,T44))</f>
        <v>-65,4711165459936+70,9224895444524i</v>
      </c>
      <c r="AD44" s="23"/>
    </row>
    <row r="45" spans="1:32" s="1" customFormat="1" ht="15.75" hidden="1" x14ac:dyDescent="0.25">
      <c r="A45" s="17"/>
      <c r="B45" s="2"/>
      <c r="C45" s="24">
        <f>IMARGUMENT(D45)/2/PI()*24</f>
        <v>4.0324409061482926</v>
      </c>
      <c r="D45" s="194" t="str">
        <f>IMPRODUCT(IMDIV(D40,D42),COMPLEX(-1,0))</f>
        <v>0,417279507342515+0,737137138321967i</v>
      </c>
      <c r="E45" s="194"/>
      <c r="F45" s="194"/>
      <c r="G45" s="194"/>
      <c r="H45" s="194"/>
      <c r="J45" s="18">
        <f t="shared" si="2"/>
        <v>0</v>
      </c>
      <c r="K45" s="19">
        <f t="shared" si="3"/>
        <v>0</v>
      </c>
      <c r="L45" s="19">
        <f t="shared" si="4"/>
        <v>0</v>
      </c>
      <c r="M45" s="19">
        <f t="shared" si="5"/>
        <v>0</v>
      </c>
      <c r="N45" s="19">
        <f t="shared" ref="N45:N51" si="19">COSH(K45)*COS(K45)</f>
        <v>1</v>
      </c>
      <c r="O45" s="19">
        <f t="shared" ref="O45:O51" si="20">SINH(K45)*SIN(K45)</f>
        <v>0</v>
      </c>
      <c r="P45" s="19">
        <f t="shared" ref="P45:P51" si="21">L45*(SINH(K45)*COS(K45)+COSH(K45)*SIN(K45))</f>
        <v>0</v>
      </c>
      <c r="Q45" s="19">
        <f t="shared" ref="Q45:Q51" si="22">L45*(COSH(K45)*SIN(K45)-SINH(K45)*COS(K45))</f>
        <v>0</v>
      </c>
      <c r="R45" s="19">
        <f t="shared" ref="R45:R51" si="23">M45*(SINH(K45)*COS(K45)-COSH(K45)*SIN(K45))</f>
        <v>0</v>
      </c>
      <c r="S45" s="19">
        <f t="shared" ref="S45:S51" si="24">M45*(SINH(K45)*COS(K45)+COSH(K45)*SIN(K45))</f>
        <v>0</v>
      </c>
      <c r="T45" s="19" t="str">
        <f t="shared" ref="T45:T51" si="25">COMPLEX(N45,O45)</f>
        <v>1</v>
      </c>
      <c r="U45" s="19" t="str">
        <f t="shared" ref="U45:U51" si="26">COMPLEX(P45,Q45)</f>
        <v>0</v>
      </c>
      <c r="V45" s="19" t="str">
        <f t="shared" ref="V45:V51" si="27">COMPLEX(R45,S45)</f>
        <v>0</v>
      </c>
      <c r="W45" s="21"/>
      <c r="Y45" s="22" t="str">
        <f t="shared" ref="Y45:Y52" si="28">IMSUM(IMPRODUCT(Y44,T45),IMPRODUCT(Z44,V45))</f>
        <v>-13,9778464562229-0,51715508291878i</v>
      </c>
      <c r="Z45" s="1" t="str">
        <f t="shared" ref="Z45:Z52" si="29">IMSUM(IMPRODUCT(Y44,U45),IMPRODUCT(Z44,T45))</f>
        <v>8,10143068712013-14,0804563006506i</v>
      </c>
      <c r="AA45" s="1" t="str">
        <f t="shared" ref="AA45:AA52" si="30">IMSUM(IMPRODUCT(AB44,V45),IMPRODUCT(AA44,T45))</f>
        <v>80,2783650810521+21,3383375910332i</v>
      </c>
      <c r="AB45" s="1" t="str">
        <f t="shared" ref="AB45:AB52" si="31">IMSUM(IMPRODUCT(AA44,U45),IMPRODUCT(AB44,T45))</f>
        <v>-65,4711165459936+70,9224895444524i</v>
      </c>
      <c r="AD45" s="23"/>
    </row>
    <row r="46" spans="1:32" s="1" customFormat="1" ht="15.75" hidden="1" x14ac:dyDescent="0.25">
      <c r="A46" s="25" t="s">
        <v>11</v>
      </c>
      <c r="B46" s="24">
        <f>IMABS(D45)</f>
        <v>0.84704979070979702</v>
      </c>
      <c r="C46" s="26">
        <f>IMARGUMENT(D46)/2/PI()*24</f>
        <v>0.85300894963325824</v>
      </c>
      <c r="D46" s="181" t="str">
        <f>IMPRODUCT(IMDIV(D43,D42),COMPLEX(-1,0))</f>
        <v>5,79421502242009+1,31589590114481i</v>
      </c>
      <c r="E46" s="181"/>
      <c r="F46" s="181"/>
      <c r="G46" s="181"/>
      <c r="H46" s="181"/>
      <c r="I46" s="27"/>
      <c r="J46" s="18">
        <f t="shared" si="2"/>
        <v>0</v>
      </c>
      <c r="K46" s="19">
        <f t="shared" si="3"/>
        <v>0</v>
      </c>
      <c r="L46" s="19">
        <f t="shared" si="4"/>
        <v>0</v>
      </c>
      <c r="M46" s="19">
        <f t="shared" si="5"/>
        <v>0</v>
      </c>
      <c r="N46" s="19">
        <f t="shared" si="19"/>
        <v>1</v>
      </c>
      <c r="O46" s="19">
        <f t="shared" si="20"/>
        <v>0</v>
      </c>
      <c r="P46" s="19">
        <f t="shared" si="21"/>
        <v>0</v>
      </c>
      <c r="Q46" s="19">
        <f t="shared" si="22"/>
        <v>0</v>
      </c>
      <c r="R46" s="19">
        <f t="shared" si="23"/>
        <v>0</v>
      </c>
      <c r="S46" s="19">
        <f t="shared" si="24"/>
        <v>0</v>
      </c>
      <c r="T46" s="19" t="str">
        <f t="shared" si="25"/>
        <v>1</v>
      </c>
      <c r="U46" s="19" t="str">
        <f t="shared" si="26"/>
        <v>0</v>
      </c>
      <c r="V46" s="19" t="str">
        <f t="shared" si="27"/>
        <v>0</v>
      </c>
      <c r="W46" s="21"/>
      <c r="Y46" s="22" t="str">
        <f t="shared" si="28"/>
        <v>-13,9778464562229-0,51715508291878i</v>
      </c>
      <c r="Z46" s="1" t="str">
        <f t="shared" si="29"/>
        <v>8,10143068712013-14,0804563006506i</v>
      </c>
      <c r="AA46" s="1" t="str">
        <f t="shared" si="30"/>
        <v>80,2783650810521+21,3383375910332i</v>
      </c>
      <c r="AB46" s="1" t="str">
        <f t="shared" si="31"/>
        <v>-65,4711165459936+70,9224895444524i</v>
      </c>
      <c r="AD46" s="23"/>
    </row>
    <row r="47" spans="1:32" s="1" customFormat="1" ht="15.75" hidden="1" x14ac:dyDescent="0.25">
      <c r="A47" s="28" t="s">
        <v>12</v>
      </c>
      <c r="B47" s="26">
        <f>IMABS(D46)</f>
        <v>5.9417598191687588</v>
      </c>
      <c r="C47" s="29">
        <f>IMARGUMENT(D47)/2/PI()*24-12</f>
        <v>-8.1088173560476378</v>
      </c>
      <c r="D47" s="195" t="str">
        <f>IMDIV(COMPLEX(1,0),D42)</f>
        <v>0,0317605828069478+0,0515610179110267i</v>
      </c>
      <c r="E47" s="195"/>
      <c r="F47" s="195"/>
      <c r="G47" s="195"/>
      <c r="H47" s="195"/>
      <c r="I47" s="30"/>
      <c r="J47" s="18">
        <f t="shared" si="2"/>
        <v>0</v>
      </c>
      <c r="K47" s="19">
        <f t="shared" si="3"/>
        <v>0</v>
      </c>
      <c r="L47" s="19">
        <f t="shared" si="4"/>
        <v>0</v>
      </c>
      <c r="M47" s="19">
        <f t="shared" si="5"/>
        <v>0</v>
      </c>
      <c r="N47" s="19">
        <f t="shared" si="19"/>
        <v>1</v>
      </c>
      <c r="O47" s="19">
        <f t="shared" si="20"/>
        <v>0</v>
      </c>
      <c r="P47" s="19">
        <f t="shared" si="21"/>
        <v>0</v>
      </c>
      <c r="Q47" s="19">
        <f t="shared" si="22"/>
        <v>0</v>
      </c>
      <c r="R47" s="19">
        <f t="shared" si="23"/>
        <v>0</v>
      </c>
      <c r="S47" s="19">
        <f t="shared" si="24"/>
        <v>0</v>
      </c>
      <c r="T47" s="19" t="str">
        <f t="shared" si="25"/>
        <v>1</v>
      </c>
      <c r="U47" s="19" t="str">
        <f t="shared" si="26"/>
        <v>0</v>
      </c>
      <c r="V47" s="19" t="str">
        <f t="shared" si="27"/>
        <v>0</v>
      </c>
      <c r="W47" s="21"/>
      <c r="Y47" s="22" t="str">
        <f t="shared" si="28"/>
        <v>-13,9778464562229-0,51715508291878i</v>
      </c>
      <c r="Z47" s="1" t="str">
        <f t="shared" si="29"/>
        <v>8,10143068712013-14,0804563006506i</v>
      </c>
      <c r="AA47" s="1" t="str">
        <f t="shared" si="30"/>
        <v>80,2783650810521+21,3383375910332i</v>
      </c>
      <c r="AB47" s="1" t="str">
        <f t="shared" si="31"/>
        <v>-65,4711165459936+70,9224895444524i</v>
      </c>
      <c r="AD47" s="23"/>
    </row>
    <row r="48" spans="1:32" s="8" customFormat="1" ht="15.75" hidden="1" x14ac:dyDescent="0.25">
      <c r="A48" s="31" t="s">
        <v>16</v>
      </c>
      <c r="B48" s="29">
        <f>IMABS(D47)</f>
        <v>6.0558015062072534E-2</v>
      </c>
      <c r="C48" s="2"/>
      <c r="D48" s="184"/>
      <c r="E48" s="184"/>
      <c r="F48" s="184"/>
      <c r="G48" s="184"/>
      <c r="H48" s="184"/>
      <c r="I48" s="7"/>
      <c r="J48" s="18">
        <f t="shared" si="2"/>
        <v>0</v>
      </c>
      <c r="K48" s="19">
        <f t="shared" si="3"/>
        <v>0</v>
      </c>
      <c r="L48" s="19">
        <f t="shared" si="4"/>
        <v>0</v>
      </c>
      <c r="M48" s="19">
        <f t="shared" si="5"/>
        <v>0</v>
      </c>
      <c r="N48" s="19">
        <f t="shared" si="19"/>
        <v>1</v>
      </c>
      <c r="O48" s="19">
        <f t="shared" si="20"/>
        <v>0</v>
      </c>
      <c r="P48" s="19">
        <f t="shared" si="21"/>
        <v>0</v>
      </c>
      <c r="Q48" s="19">
        <f t="shared" si="22"/>
        <v>0</v>
      </c>
      <c r="R48" s="19">
        <f t="shared" si="23"/>
        <v>0</v>
      </c>
      <c r="S48" s="19">
        <f t="shared" si="24"/>
        <v>0</v>
      </c>
      <c r="T48" s="19" t="str">
        <f t="shared" si="25"/>
        <v>1</v>
      </c>
      <c r="U48" s="19" t="str">
        <f t="shared" si="26"/>
        <v>0</v>
      </c>
      <c r="V48" s="19" t="str">
        <f t="shared" si="27"/>
        <v>0</v>
      </c>
      <c r="W48" s="21"/>
      <c r="X48" s="1"/>
      <c r="Y48" s="22" t="str">
        <f t="shared" si="28"/>
        <v>-13,9778464562229-0,51715508291878i</v>
      </c>
      <c r="Z48" s="1" t="str">
        <f t="shared" si="29"/>
        <v>8,10143068712013-14,0804563006506i</v>
      </c>
      <c r="AA48" s="1" t="str">
        <f t="shared" si="30"/>
        <v>80,2783650810521+21,3383375910332i</v>
      </c>
      <c r="AB48" s="1" t="str">
        <f t="shared" si="31"/>
        <v>-65,4711165459936+70,9224895444524i</v>
      </c>
      <c r="AC48" s="1"/>
      <c r="AD48" s="23"/>
      <c r="AE48" s="1"/>
    </row>
    <row r="49" spans="1:31" s="1" customFormat="1" hidden="1" x14ac:dyDescent="0.25">
      <c r="A49" s="17"/>
      <c r="B49" s="2"/>
      <c r="C49" s="2"/>
      <c r="D49" s="184"/>
      <c r="E49" s="184"/>
      <c r="F49" s="184"/>
      <c r="G49" s="184"/>
      <c r="H49" s="184"/>
      <c r="J49" s="18">
        <f t="shared" si="2"/>
        <v>0</v>
      </c>
      <c r="K49" s="19">
        <f t="shared" si="3"/>
        <v>0</v>
      </c>
      <c r="L49" s="19">
        <f t="shared" si="4"/>
        <v>0</v>
      </c>
      <c r="M49" s="19">
        <f t="shared" si="5"/>
        <v>0</v>
      </c>
      <c r="N49" s="19">
        <f t="shared" si="19"/>
        <v>1</v>
      </c>
      <c r="O49" s="19">
        <f t="shared" si="20"/>
        <v>0</v>
      </c>
      <c r="P49" s="19">
        <f t="shared" si="21"/>
        <v>0</v>
      </c>
      <c r="Q49" s="19">
        <f t="shared" si="22"/>
        <v>0</v>
      </c>
      <c r="R49" s="19">
        <f t="shared" si="23"/>
        <v>0</v>
      </c>
      <c r="S49" s="19">
        <f t="shared" si="24"/>
        <v>0</v>
      </c>
      <c r="T49" s="19" t="str">
        <f t="shared" si="25"/>
        <v>1</v>
      </c>
      <c r="U49" s="19" t="str">
        <f t="shared" si="26"/>
        <v>0</v>
      </c>
      <c r="V49" s="19" t="str">
        <f t="shared" si="27"/>
        <v>0</v>
      </c>
      <c r="W49" s="21"/>
      <c r="Y49" s="22" t="str">
        <f t="shared" si="28"/>
        <v>-13,9778464562229-0,51715508291878i</v>
      </c>
      <c r="Z49" s="1" t="str">
        <f t="shared" si="29"/>
        <v>8,10143068712013-14,0804563006506i</v>
      </c>
      <c r="AA49" s="1" t="str">
        <f t="shared" si="30"/>
        <v>80,2783650810521+21,3383375910332i</v>
      </c>
      <c r="AB49" s="1" t="str">
        <f t="shared" si="31"/>
        <v>-65,4711165459936+70,9224895444524i</v>
      </c>
      <c r="AD49" s="23"/>
    </row>
    <row r="50" spans="1:31" s="1" customFormat="1" hidden="1" x14ac:dyDescent="0.25">
      <c r="A50" s="17"/>
      <c r="B50" s="2"/>
      <c r="C50" s="32"/>
      <c r="D50" s="185" t="str">
        <f>IMSUM(D40,COMPLEX(-1,0))</f>
        <v>-14,9778464562229-0,51715508291878i</v>
      </c>
      <c r="E50" s="185"/>
      <c r="F50" s="185"/>
      <c r="G50" s="185"/>
      <c r="H50" s="185"/>
      <c r="J50" s="18">
        <f t="shared" si="2"/>
        <v>0</v>
      </c>
      <c r="K50" s="19">
        <f t="shared" si="3"/>
        <v>0</v>
      </c>
      <c r="L50" s="19">
        <f t="shared" si="4"/>
        <v>0</v>
      </c>
      <c r="M50" s="19">
        <f t="shared" si="5"/>
        <v>0</v>
      </c>
      <c r="N50" s="19">
        <f t="shared" si="19"/>
        <v>1</v>
      </c>
      <c r="O50" s="19">
        <f t="shared" si="20"/>
        <v>0</v>
      </c>
      <c r="P50" s="19">
        <f t="shared" si="21"/>
        <v>0</v>
      </c>
      <c r="Q50" s="19">
        <f t="shared" si="22"/>
        <v>0</v>
      </c>
      <c r="R50" s="19">
        <f t="shared" si="23"/>
        <v>0</v>
      </c>
      <c r="S50" s="19">
        <f t="shared" si="24"/>
        <v>0</v>
      </c>
      <c r="T50" s="19" t="str">
        <f t="shared" si="25"/>
        <v>1</v>
      </c>
      <c r="U50" s="19" t="str">
        <f t="shared" si="26"/>
        <v>0</v>
      </c>
      <c r="V50" s="19" t="str">
        <f t="shared" si="27"/>
        <v>0</v>
      </c>
      <c r="W50" s="21"/>
      <c r="Y50" s="22" t="str">
        <f t="shared" si="28"/>
        <v>-13,9778464562229-0,51715508291878i</v>
      </c>
      <c r="Z50" s="1" t="str">
        <f t="shared" si="29"/>
        <v>8,10143068712013-14,0804563006506i</v>
      </c>
      <c r="AA50" s="1" t="str">
        <f t="shared" si="30"/>
        <v>80,2783650810521+21,3383375910332i</v>
      </c>
      <c r="AB50" s="1" t="str">
        <f t="shared" si="31"/>
        <v>-65,4711165459936+70,9224895444524i</v>
      </c>
      <c r="AD50" s="23"/>
    </row>
    <row r="51" spans="1:31" s="1" customFormat="1" hidden="1" x14ac:dyDescent="0.25">
      <c r="A51" s="33" t="s">
        <v>14</v>
      </c>
      <c r="B51" s="32"/>
      <c r="C51" s="32"/>
      <c r="D51" s="185" t="str">
        <f>D42</f>
        <v>8,66054454536905-14,0597700973338i</v>
      </c>
      <c r="E51" s="185"/>
      <c r="F51" s="185"/>
      <c r="G51" s="185"/>
      <c r="H51" s="185"/>
      <c r="J51" s="18">
        <f t="shared" si="2"/>
        <v>0</v>
      </c>
      <c r="K51" s="19">
        <f t="shared" si="3"/>
        <v>0</v>
      </c>
      <c r="L51" s="19">
        <f t="shared" si="4"/>
        <v>0</v>
      </c>
      <c r="M51" s="19">
        <f t="shared" si="5"/>
        <v>0</v>
      </c>
      <c r="N51" s="19">
        <f t="shared" si="19"/>
        <v>1</v>
      </c>
      <c r="O51" s="19">
        <f t="shared" si="20"/>
        <v>0</v>
      </c>
      <c r="P51" s="19">
        <f t="shared" si="21"/>
        <v>0</v>
      </c>
      <c r="Q51" s="19">
        <f t="shared" si="22"/>
        <v>0</v>
      </c>
      <c r="R51" s="19">
        <f t="shared" si="23"/>
        <v>0</v>
      </c>
      <c r="S51" s="19">
        <f t="shared" si="24"/>
        <v>0</v>
      </c>
      <c r="T51" s="19" t="str">
        <f t="shared" si="25"/>
        <v>1</v>
      </c>
      <c r="U51" s="19" t="str">
        <f t="shared" si="26"/>
        <v>0</v>
      </c>
      <c r="V51" s="19" t="str">
        <f t="shared" si="27"/>
        <v>0</v>
      </c>
      <c r="W51" s="21"/>
      <c r="Y51" s="22" t="str">
        <f t="shared" si="28"/>
        <v>-13,9778464562229-0,51715508291878i</v>
      </c>
      <c r="Z51" s="1" t="str">
        <f t="shared" si="29"/>
        <v>8,10143068712013-14,0804563006506i</v>
      </c>
      <c r="AA51" s="1" t="str">
        <f t="shared" si="30"/>
        <v>80,2783650810521+21,3383375910332i</v>
      </c>
      <c r="AB51" s="1" t="str">
        <f t="shared" si="31"/>
        <v>-65,4711165459936+70,9224895444524i</v>
      </c>
      <c r="AD51" s="23"/>
    </row>
    <row r="52" spans="1:31" s="1" customFormat="1" ht="15.75" hidden="1" x14ac:dyDescent="0.25">
      <c r="A52" s="33"/>
      <c r="B52" s="32"/>
      <c r="C52" s="34">
        <f>IMARGUMENT(D52)/2/PI()*24</f>
        <v>-7.9769824846998905</v>
      </c>
      <c r="D52" s="196" t="str">
        <f>IMDIV(D50,D51)</f>
        <v>-0,449040090149463-0,788698156232993i</v>
      </c>
      <c r="E52" s="196"/>
      <c r="F52" s="196"/>
      <c r="G52" s="196"/>
      <c r="H52" s="196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 t="str">
        <f>COMPLEX(1,0)</f>
        <v>1</v>
      </c>
      <c r="U52" s="19" t="str">
        <f>COMPLEX(-H18,0)</f>
        <v>-0,04</v>
      </c>
      <c r="V52" s="19" t="str">
        <f>COMPLEX(0,0)</f>
        <v>0</v>
      </c>
      <c r="W52" s="21"/>
      <c r="Y52" s="35" t="str">
        <f t="shared" si="28"/>
        <v>-13,9778464562229-0,51715508291878i</v>
      </c>
      <c r="Z52" s="36" t="str">
        <f t="shared" si="29"/>
        <v>8,66054454536905-14,0597700973338i</v>
      </c>
      <c r="AA52" s="36" t="str">
        <f t="shared" si="30"/>
        <v>80,2783650810521+21,3383375910332i</v>
      </c>
      <c r="AB52" s="36" t="str">
        <f t="shared" si="31"/>
        <v>-68,6822511492357+70,0689560408111i</v>
      </c>
      <c r="AC52" s="36"/>
      <c r="AD52" s="37"/>
    </row>
    <row r="53" spans="1:31" s="1" customFormat="1" ht="15.75" hidden="1" x14ac:dyDescent="0.25">
      <c r="A53" s="38" t="s">
        <v>17</v>
      </c>
      <c r="B53" s="39">
        <f>IMABS(D52)*3600*24/2/PI()/1000</f>
        <v>12.479971826698097</v>
      </c>
      <c r="C53" s="2"/>
      <c r="D53" s="184"/>
      <c r="E53" s="184"/>
      <c r="F53" s="184"/>
      <c r="G53" s="184"/>
      <c r="H53" s="184"/>
      <c r="I53" s="40"/>
    </row>
    <row r="54" spans="1:31" s="1" customFormat="1" ht="17.25" hidden="1" x14ac:dyDescent="0.3">
      <c r="A54" s="17"/>
      <c r="B54" s="2"/>
      <c r="C54" s="32"/>
      <c r="D54" s="185" t="str">
        <f>IMSUM(D43,COMPLEX(-1,0))</f>
        <v>-69,6822511492357+70,0689560408111i</v>
      </c>
      <c r="E54" s="185"/>
      <c r="F54" s="185"/>
      <c r="G54" s="185"/>
      <c r="H54" s="185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1" customFormat="1" hidden="1" x14ac:dyDescent="0.25">
      <c r="A55" s="33" t="s">
        <v>15</v>
      </c>
      <c r="B55" s="32"/>
      <c r="C55" s="32"/>
      <c r="D55" s="185" t="str">
        <f>D42</f>
        <v>8,66054454536905-14,0597700973338i</v>
      </c>
      <c r="E55" s="185"/>
      <c r="F55" s="185"/>
      <c r="G55" s="185"/>
      <c r="H55" s="185"/>
    </row>
    <row r="56" spans="1:31" s="1" customFormat="1" ht="15.75" hidden="1" x14ac:dyDescent="0.25">
      <c r="A56" s="33"/>
      <c r="B56" s="32"/>
      <c r="C56" s="42">
        <f>IMARGUMENT(D56)/2/PI()*24</f>
        <v>-11.119386854086581</v>
      </c>
      <c r="D56" s="181" t="str">
        <f>IMDIV(D54,D55)</f>
        <v>-5,82597560522704-1,36745691905584i</v>
      </c>
      <c r="E56" s="181"/>
      <c r="F56" s="181"/>
      <c r="G56" s="181"/>
      <c r="H56" s="181"/>
    </row>
    <row r="57" spans="1:31" s="1" customFormat="1" ht="15.75" hidden="1" x14ac:dyDescent="0.25">
      <c r="A57" s="28" t="s">
        <v>18</v>
      </c>
      <c r="B57" s="43">
        <f>IMABS(D56)*3600*24/2/PI()/1000</f>
        <v>82.290128152756267</v>
      </c>
      <c r="I57" s="30"/>
    </row>
    <row r="58" spans="1:31" s="1" customFormat="1" hidden="1" x14ac:dyDescent="0.25"/>
    <row r="59" spans="1:31" s="1" customFormat="1" hidden="1" x14ac:dyDescent="0.25"/>
    <row r="60" spans="1:31" x14ac:dyDescent="0.25">
      <c r="C60" s="155" t="s">
        <v>273</v>
      </c>
    </row>
    <row r="62" spans="1:31" ht="15.75" x14ac:dyDescent="0.25">
      <c r="J62" s="105"/>
      <c r="K62" s="105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ht="15.75" x14ac:dyDescent="0.25">
      <c r="I63" s="105"/>
      <c r="J63" s="105"/>
      <c r="K63" s="105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</row>
    <row r="64" spans="1:31" ht="15.75" x14ac:dyDescent="0.25">
      <c r="J64" s="105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</row>
    <row r="65" spans="1:9" ht="15.75" x14ac:dyDescent="0.25">
      <c r="C65" s="79"/>
      <c r="D65" s="79"/>
      <c r="E65" s="79"/>
      <c r="F65" s="79"/>
      <c r="G65" s="79"/>
    </row>
    <row r="66" spans="1:9" ht="15.75" x14ac:dyDescent="0.25">
      <c r="A66" s="79"/>
      <c r="B66" s="79"/>
      <c r="I66" s="79"/>
    </row>
  </sheetData>
  <sheetProtection algorithmName="SHA-512" hashValue="S/Ku6s7zy+Kbp4VPGNuOdsPXNMmWwFrY/rfu+W7JgXGtN3Bmgrma/pbBpNdwOnTtAzBAgvI4HLEkgWQJ1ZfaNQ==" saltValue="qsYrgGbrJgcJznpGkGaCVw==" spinCount="100000" sheet="1" objects="1" scenarios="1"/>
  <mergeCells count="39">
    <mergeCell ref="D51:H51"/>
    <mergeCell ref="D52:H52"/>
    <mergeCell ref="D48:H48"/>
    <mergeCell ref="D43:H43"/>
    <mergeCell ref="D49:H49"/>
    <mergeCell ref="D39:H39"/>
    <mergeCell ref="D50:H50"/>
    <mergeCell ref="L10:N10"/>
    <mergeCell ref="D56:H56"/>
    <mergeCell ref="L13:N14"/>
    <mergeCell ref="D53:H53"/>
    <mergeCell ref="D55:H55"/>
    <mergeCell ref="C23:F23"/>
    <mergeCell ref="H23:P23"/>
    <mergeCell ref="O13:O14"/>
    <mergeCell ref="D40:H40"/>
    <mergeCell ref="D41:H41"/>
    <mergeCell ref="D42:H42"/>
    <mergeCell ref="D54:H54"/>
    <mergeCell ref="D45:H45"/>
    <mergeCell ref="D44:H44"/>
    <mergeCell ref="D46:H46"/>
    <mergeCell ref="D47:H47"/>
    <mergeCell ref="O2:R2"/>
    <mergeCell ref="B3:C3"/>
    <mergeCell ref="O17:O18"/>
    <mergeCell ref="L17:N18"/>
    <mergeCell ref="L28:Q28"/>
    <mergeCell ref="L25:N25"/>
    <mergeCell ref="L12:N12"/>
    <mergeCell ref="L11:N11"/>
    <mergeCell ref="L15:N16"/>
    <mergeCell ref="O15:O16"/>
    <mergeCell ref="P15:P16"/>
    <mergeCell ref="P13:P14"/>
    <mergeCell ref="L6:Q6"/>
    <mergeCell ref="L7:N7"/>
    <mergeCell ref="L8:N8"/>
    <mergeCell ref="L9:N9"/>
  </mergeCells>
  <hyperlinks>
    <hyperlink ref="D30" r:id="rId1" xr:uid="{00000000-0004-0000-0000-000000000000}"/>
    <hyperlink ref="O2" r:id="rId2" xr:uid="{00000000-0004-0000-0000-000001000000}"/>
    <hyperlink ref="C23" r:id="rId3" display="Click here for some theory and a brief user guide." xr:uid="{00000000-0004-0000-0000-000003000000}"/>
    <hyperlink ref="C23:F23" r:id="rId4" display="Click here for some theory and a brief user guide." xr:uid="{00000000-0004-0000-0000-000004000000}"/>
    <hyperlink ref="C60" r:id="rId5" xr:uid="{5544E526-A163-44E6-BFDC-0D939BF81E89}"/>
  </hyperlinks>
  <pageMargins left="0.70866141732283472" right="0.70866141732283472" top="0.78740157480314965" bottom="0.78740157480314965" header="0.31496062992125984" footer="0.31496062992125984"/>
  <pageSetup paperSize="9" scale="70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BV2109"/>
  <sheetViews>
    <sheetView topLeftCell="A12" workbookViewId="0">
      <selection activeCell="C17" sqref="C17"/>
    </sheetView>
  </sheetViews>
  <sheetFormatPr baseColWidth="10" defaultColWidth="11.42578125" defaultRowHeight="15" x14ac:dyDescent="0.25"/>
  <cols>
    <col min="22" max="25" width="2.5703125" customWidth="1"/>
    <col min="26" max="26" width="7.7109375" customWidth="1"/>
    <col min="27" max="27" width="9.5703125" customWidth="1"/>
    <col min="28" max="29" width="10.5703125" customWidth="1"/>
    <col min="30" max="33" width="15.28515625" customWidth="1"/>
    <col min="34" max="34" width="13.5703125" bestFit="1" customWidth="1"/>
    <col min="37" max="37" width="17.42578125" customWidth="1"/>
    <col min="40" max="40" width="19.5703125" customWidth="1"/>
    <col min="58" max="58" width="16.28515625" customWidth="1"/>
  </cols>
  <sheetData>
    <row r="1" spans="1:74" s="45" customFormat="1" ht="48" customHeight="1" x14ac:dyDescent="0.7">
      <c r="A1" s="44" t="s">
        <v>57</v>
      </c>
    </row>
    <row r="2" spans="1:74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</row>
    <row r="3" spans="1:74" ht="2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135" t="s">
        <v>247</v>
      </c>
      <c r="AB3" s="136"/>
      <c r="AC3" s="136"/>
      <c r="AD3" s="136"/>
      <c r="AE3" s="136"/>
      <c r="AF3" s="136"/>
      <c r="AG3" s="13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</row>
    <row r="4" spans="1:74" ht="17.25" x14ac:dyDescent="0.3">
      <c r="A4" s="46"/>
      <c r="B4" s="46"/>
      <c r="C4" s="200" t="s">
        <v>237</v>
      </c>
      <c r="D4" s="200"/>
      <c r="E4" s="200"/>
      <c r="F4" s="126">
        <v>0.83333333333333337</v>
      </c>
      <c r="G4" s="47" t="s">
        <v>236</v>
      </c>
      <c r="H4" s="199" t="s">
        <v>240</v>
      </c>
      <c r="I4" s="200"/>
      <c r="J4" s="200"/>
      <c r="K4" s="126">
        <v>20</v>
      </c>
      <c r="L4" s="47" t="s">
        <v>236</v>
      </c>
      <c r="M4" s="46"/>
      <c r="N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</row>
    <row r="5" spans="1:74" ht="18" customHeight="1" x14ac:dyDescent="0.3">
      <c r="A5" s="46"/>
      <c r="B5" s="46"/>
      <c r="C5" s="200" t="s">
        <v>238</v>
      </c>
      <c r="D5" s="200"/>
      <c r="E5" s="200"/>
      <c r="F5" s="126">
        <v>0</v>
      </c>
      <c r="G5" s="47" t="s">
        <v>236</v>
      </c>
      <c r="H5" s="199" t="s">
        <v>241</v>
      </c>
      <c r="I5" s="200"/>
      <c r="J5" s="200"/>
      <c r="K5" s="126">
        <v>2</v>
      </c>
      <c r="L5" s="47" t="s">
        <v>236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201" t="s">
        <v>248</v>
      </c>
      <c r="AB5" s="201" t="s">
        <v>254</v>
      </c>
      <c r="AC5" s="201" t="s">
        <v>255</v>
      </c>
      <c r="AD5" s="201" t="s">
        <v>250</v>
      </c>
      <c r="AE5" s="201" t="s">
        <v>251</v>
      </c>
      <c r="AF5" s="201" t="s">
        <v>252</v>
      </c>
      <c r="AG5" s="201" t="s">
        <v>253</v>
      </c>
      <c r="AH5" s="201" t="s">
        <v>249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</row>
    <row r="6" spans="1:74" ht="17.25" x14ac:dyDescent="0.3">
      <c r="A6" s="46"/>
      <c r="B6" s="46"/>
      <c r="C6" s="200" t="s">
        <v>239</v>
      </c>
      <c r="D6" s="200"/>
      <c r="E6" s="200"/>
      <c r="F6" s="127">
        <v>0.58333333333333337</v>
      </c>
      <c r="G6" s="47"/>
      <c r="H6" s="199" t="s">
        <v>242</v>
      </c>
      <c r="I6" s="200"/>
      <c r="J6" s="200"/>
      <c r="K6" s="127">
        <v>0.625</v>
      </c>
      <c r="L6" s="47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201"/>
      <c r="AB6" s="201"/>
      <c r="AC6" s="201"/>
      <c r="AD6" s="201"/>
      <c r="AE6" s="201"/>
      <c r="AF6" s="201"/>
      <c r="AG6" s="201"/>
      <c r="AH6" s="201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</row>
    <row r="7" spans="1:74" x14ac:dyDescent="0.25">
      <c r="A7" s="46"/>
      <c r="B7" s="46"/>
      <c r="C7" s="47"/>
      <c r="D7" s="47"/>
      <c r="E7" s="47"/>
      <c r="F7" s="47"/>
      <c r="G7" s="47"/>
      <c r="H7" s="137"/>
      <c r="I7" s="47"/>
      <c r="J7" s="47"/>
      <c r="K7" s="47"/>
      <c r="L7" s="47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138">
        <f t="shared" ref="AA7:AA39" si="0">AA8-0.1/24</f>
        <v>99.458333333334352</v>
      </c>
      <c r="AB7" s="139">
        <f t="shared" ref="AB7:AB39" si="1">$F$4+$F$5*COS(($AA7-$F$6)*2*PI())</f>
        <v>0.83333333333333337</v>
      </c>
      <c r="AC7" s="139">
        <f t="shared" ref="AC7:AC70" si="2">MIN($AB$127:$AB$567)</f>
        <v>0.83333333333333337</v>
      </c>
      <c r="AD7" s="140">
        <f>'Calculation Tool'!$O$7*'Interactive Chart'!$F$5*COS(('Interactive Chart'!$AA7-'Interactive Chart'!$F$6+'Calculation Tool'!$O$8/24)*2*PI())</f>
        <v>0</v>
      </c>
      <c r="AE7" s="140">
        <f>-'Calculation Tool'!$O$11*'Interactive Chart'!$K$5*COS(('Interactive Chart'!$AA7-'Interactive Chart'!$K$6+'Calculation Tool'!$O$12/24)*2*PI())</f>
        <v>0.12106688551883667</v>
      </c>
      <c r="AF7" s="140">
        <f>-($K$4-$F$4)*'Calculation Tool'!$F$19</f>
        <v>-6.8793619142572293</v>
      </c>
      <c r="AG7" s="141">
        <f t="shared" ref="AG7:AG39" si="3">SUM(AD7:AF7)</f>
        <v>-6.7582950287383925</v>
      </c>
      <c r="AH7" s="142">
        <f>AB7-AG7*'Calculation Tool'!$H$18</f>
        <v>1.1036651344828692</v>
      </c>
      <c r="AI7" s="46"/>
      <c r="AJ7" s="46"/>
      <c r="AK7" s="143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144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</row>
    <row r="8" spans="1:74" x14ac:dyDescent="0.25">
      <c r="A8" s="46"/>
      <c r="B8" s="46"/>
      <c r="C8" s="47"/>
      <c r="D8" s="47"/>
      <c r="E8" s="47"/>
      <c r="F8" s="47"/>
      <c r="G8" s="47"/>
      <c r="H8" s="137"/>
      <c r="I8" s="47"/>
      <c r="J8" s="47"/>
      <c r="K8" s="47"/>
      <c r="L8" s="47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138">
        <f t="shared" si="0"/>
        <v>99.462500000001015</v>
      </c>
      <c r="AB8" s="139">
        <f t="shared" si="1"/>
        <v>0.83333333333333337</v>
      </c>
      <c r="AC8" s="139">
        <f t="shared" si="2"/>
        <v>0.83333333333333337</v>
      </c>
      <c r="AD8" s="140">
        <f>'Calculation Tool'!$O$7*'Interactive Chart'!$F$5*COS(('Interactive Chart'!$AA8-'Interactive Chart'!$F$6+'Calculation Tool'!$O$8/24)*2*PI())</f>
        <v>0</v>
      </c>
      <c r="AE8" s="140">
        <f>-'Calculation Tool'!$O$11*'Interactive Chart'!$K$5*COS(('Interactive Chart'!$AA8-'Interactive Chart'!$K$6+'Calculation Tool'!$O$12/24)*2*PI())</f>
        <v>0.12111570743419049</v>
      </c>
      <c r="AF8" s="140">
        <f>-($K$4-$F$4)*'Calculation Tool'!$F$19</f>
        <v>-6.8793619142572293</v>
      </c>
      <c r="AG8" s="141">
        <f t="shared" si="3"/>
        <v>-6.7582462068230384</v>
      </c>
      <c r="AH8" s="142">
        <f>AB8-AG8*'Calculation Tool'!$H$18</f>
        <v>1.103663181606255</v>
      </c>
      <c r="AI8" s="46"/>
      <c r="AJ8" s="46"/>
      <c r="AK8" s="143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144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</row>
    <row r="9" spans="1:74" x14ac:dyDescent="0.25">
      <c r="A9" s="46"/>
      <c r="B9" s="46"/>
      <c r="C9" s="46"/>
      <c r="D9" s="46"/>
      <c r="E9" s="46"/>
      <c r="F9" s="46"/>
      <c r="G9" s="46"/>
      <c r="H9" s="53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138">
        <f t="shared" si="0"/>
        <v>99.466666666667678</v>
      </c>
      <c r="AB9" s="139">
        <f t="shared" si="1"/>
        <v>0.83333333333333337</v>
      </c>
      <c r="AC9" s="139">
        <f t="shared" si="2"/>
        <v>0.83333333333333337</v>
      </c>
      <c r="AD9" s="140">
        <f>'Calculation Tool'!$O$7*'Interactive Chart'!$F$5*COS(('Interactive Chart'!$AA9-'Interactive Chart'!$F$6+'Calculation Tool'!$O$8/24)*2*PI())</f>
        <v>0</v>
      </c>
      <c r="AE9" s="140">
        <f>-'Calculation Tool'!$O$11*'Interactive Chart'!$K$5*COS(('Interactive Chart'!$AA9-'Interactive Chart'!$K$6+'Calculation Tool'!$O$12/24)*2*PI())</f>
        <v>0.12108152269353338</v>
      </c>
      <c r="AF9" s="140">
        <f>-($K$4-$F$4)*'Calculation Tool'!$F$19</f>
        <v>-6.8793619142572293</v>
      </c>
      <c r="AG9" s="141">
        <f t="shared" si="3"/>
        <v>-6.7582803915636962</v>
      </c>
      <c r="AH9" s="142">
        <f>AB9-AG9*'Calculation Tool'!$H$18</f>
        <v>1.1036645489958812</v>
      </c>
      <c r="AI9" s="46"/>
      <c r="AJ9" s="46"/>
      <c r="AK9" s="143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144"/>
      <c r="BB9" s="46"/>
      <c r="BC9" s="46"/>
      <c r="BD9" s="46"/>
      <c r="BE9" s="46"/>
      <c r="BF9" s="143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</row>
    <row r="10" spans="1:74" ht="17.25" x14ac:dyDescent="0.3">
      <c r="A10" s="46"/>
      <c r="B10" s="46"/>
      <c r="C10" s="46"/>
      <c r="D10" s="197" t="s">
        <v>266</v>
      </c>
      <c r="E10" s="197"/>
      <c r="F10" s="197"/>
      <c r="G10" s="198"/>
      <c r="H10" s="53"/>
      <c r="I10" s="197" t="s">
        <v>269</v>
      </c>
      <c r="J10" s="197"/>
      <c r="K10" s="197"/>
      <c r="L10" s="197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138">
        <f t="shared" si="0"/>
        <v>99.47083333333434</v>
      </c>
      <c r="AB10" s="139">
        <f t="shared" si="1"/>
        <v>0.83333333333333337</v>
      </c>
      <c r="AC10" s="139">
        <f t="shared" si="2"/>
        <v>0.83333333333333337</v>
      </c>
      <c r="AD10" s="140">
        <f>'Calculation Tool'!$O$7*'Interactive Chart'!$F$5*COS(('Interactive Chart'!$AA10-'Interactive Chart'!$F$6+'Calculation Tool'!$O$8/24)*2*PI())</f>
        <v>0</v>
      </c>
      <c r="AE10" s="140">
        <f>-'Calculation Tool'!$O$11*'Interactive Chart'!$K$5*COS(('Interactive Chart'!$AA10-'Interactive Chart'!$K$6+'Calculation Tool'!$O$12/24)*2*PI())</f>
        <v>0.12096435472537972</v>
      </c>
      <c r="AF10" s="140">
        <f>-($K$4-$F$4)*'Calculation Tool'!$F$19</f>
        <v>-6.8793619142572293</v>
      </c>
      <c r="AG10" s="141">
        <f t="shared" si="3"/>
        <v>-6.7583975595318497</v>
      </c>
      <c r="AH10" s="142">
        <f>AB10-AG10*'Calculation Tool'!$H$18</f>
        <v>1.1036692357146074</v>
      </c>
      <c r="AI10" s="46"/>
      <c r="AJ10" s="46"/>
      <c r="AK10" s="143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144"/>
      <c r="BB10" s="46"/>
      <c r="BC10" s="46"/>
      <c r="BD10" s="46"/>
      <c r="BE10" s="46"/>
      <c r="BF10" s="143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1:74" x14ac:dyDescent="0.25">
      <c r="A11" s="46"/>
      <c r="B11" s="46"/>
      <c r="C11" s="46"/>
      <c r="D11" s="46"/>
      <c r="E11" s="145" t="s">
        <v>243</v>
      </c>
      <c r="F11" s="146">
        <f>MAX($AH$7:$AH$277)</f>
        <v>1.1133524382009901</v>
      </c>
      <c r="G11" s="46" t="s">
        <v>236</v>
      </c>
      <c r="H11" s="53"/>
      <c r="I11" s="46"/>
      <c r="J11" s="145" t="s">
        <v>243</v>
      </c>
      <c r="K11" s="146">
        <f>MAX($AH$297:$AH$567)</f>
        <v>19.706178827188442</v>
      </c>
      <c r="L11" s="46" t="s">
        <v>236</v>
      </c>
      <c r="M11" s="144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138">
        <f t="shared" si="0"/>
        <v>99.475000000001003</v>
      </c>
      <c r="AB11" s="139">
        <f t="shared" si="1"/>
        <v>0.83333333333333337</v>
      </c>
      <c r="AC11" s="139">
        <f t="shared" si="2"/>
        <v>0.83333333333333337</v>
      </c>
      <c r="AD11" s="140">
        <f>'Calculation Tool'!$O$7*'Interactive Chart'!$F$5*COS(('Interactive Chart'!$AA11-'Interactive Chart'!$F$6+'Calculation Tool'!$O$8/24)*2*PI())</f>
        <v>0</v>
      </c>
      <c r="AE11" s="140">
        <f>-'Calculation Tool'!$O$11*'Interactive Chart'!$K$5*COS(('Interactive Chart'!$AA11-'Interactive Chart'!$K$6+'Calculation Tool'!$O$12/24)*2*PI())</f>
        <v>0.12076428383080116</v>
      </c>
      <c r="AF11" s="140">
        <f>-($K$4-$F$4)*'Calculation Tool'!$F$19</f>
        <v>-6.8793619142572293</v>
      </c>
      <c r="AG11" s="141">
        <f t="shared" si="3"/>
        <v>-6.7585976304264284</v>
      </c>
      <c r="AH11" s="142">
        <f>AB11-AG11*'Calculation Tool'!$H$18</f>
        <v>1.1036772385503906</v>
      </c>
      <c r="AI11" s="46"/>
      <c r="AJ11" s="46"/>
      <c r="AK11" s="143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144"/>
      <c r="BB11" s="46"/>
      <c r="BC11" s="46"/>
      <c r="BD11" s="46"/>
      <c r="BE11" s="46"/>
      <c r="BF11" s="143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</row>
    <row r="12" spans="1:74" x14ac:dyDescent="0.25">
      <c r="A12" s="46"/>
      <c r="B12" s="46"/>
      <c r="C12" s="46"/>
      <c r="D12" s="46"/>
      <c r="E12" s="145" t="s">
        <v>244</v>
      </c>
      <c r="F12" s="146">
        <f>MIN($AH$7:$AH$277)</f>
        <v>1.103663181606255</v>
      </c>
      <c r="G12" s="46" t="s">
        <v>236</v>
      </c>
      <c r="H12" s="53"/>
      <c r="I12" s="46"/>
      <c r="J12" s="145" t="s">
        <v>244</v>
      </c>
      <c r="K12" s="146">
        <f>MIN($AH$297:$AH$567)</f>
        <v>18.505187075104686</v>
      </c>
      <c r="L12" s="46" t="s">
        <v>236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138">
        <f t="shared" si="0"/>
        <v>99.479166666667666</v>
      </c>
      <c r="AB12" s="139">
        <f t="shared" si="1"/>
        <v>0.83333333333333337</v>
      </c>
      <c r="AC12" s="139">
        <f t="shared" si="2"/>
        <v>0.83333333333333337</v>
      </c>
      <c r="AD12" s="140">
        <f>'Calculation Tool'!$O$7*'Interactive Chart'!$F$5*COS(('Interactive Chart'!$AA12-'Interactive Chart'!$F$6+'Calculation Tool'!$O$8/24)*2*PI())</f>
        <v>0</v>
      </c>
      <c r="AE12" s="140">
        <f>-'Calculation Tool'!$O$11*'Interactive Chart'!$K$5*COS(('Interactive Chart'!$AA12-'Interactive Chart'!$K$6+'Calculation Tool'!$O$12/24)*2*PI())</f>
        <v>0.12048144712839545</v>
      </c>
      <c r="AF12" s="140">
        <f>-($K$4-$F$4)*'Calculation Tool'!$F$19</f>
        <v>-6.8793619142572293</v>
      </c>
      <c r="AG12" s="141">
        <f t="shared" si="3"/>
        <v>-6.7588804671288338</v>
      </c>
      <c r="AH12" s="142">
        <f>AB12-AG12*'Calculation Tool'!$H$18</f>
        <v>1.1036885520184867</v>
      </c>
      <c r="AI12" s="46"/>
      <c r="AJ12" s="46"/>
      <c r="AK12" s="143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144"/>
      <c r="BB12" s="46"/>
      <c r="BC12" s="46"/>
      <c r="BD12" s="46"/>
      <c r="BE12" s="46"/>
      <c r="BF12" s="143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</row>
    <row r="13" spans="1:74" x14ac:dyDescent="0.25">
      <c r="A13" s="46"/>
      <c r="B13" s="46"/>
      <c r="C13" s="46"/>
      <c r="D13" s="46"/>
      <c r="E13" s="145" t="s">
        <v>246</v>
      </c>
      <c r="F13" s="146">
        <f>F11-F12</f>
        <v>9.6892565947350739E-3</v>
      </c>
      <c r="G13" s="46" t="s">
        <v>236</v>
      </c>
      <c r="H13" s="53"/>
      <c r="I13" s="46"/>
      <c r="J13" s="145" t="s">
        <v>246</v>
      </c>
      <c r="K13" s="146">
        <f>K11-K12</f>
        <v>1.2009917520837554</v>
      </c>
      <c r="L13" s="46" t="s">
        <v>236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138">
        <f t="shared" si="0"/>
        <v>99.483333333334329</v>
      </c>
      <c r="AB13" s="139">
        <f t="shared" si="1"/>
        <v>0.83333333333333337</v>
      </c>
      <c r="AC13" s="139">
        <f t="shared" si="2"/>
        <v>0.83333333333333337</v>
      </c>
      <c r="AD13" s="140">
        <f>'Calculation Tool'!$O$7*'Interactive Chart'!$F$5*COS(('Interactive Chart'!$AA13-'Interactive Chart'!$F$6+'Calculation Tool'!$O$8/24)*2*PI())</f>
        <v>0</v>
      </c>
      <c r="AE13" s="140">
        <f>-'Calculation Tool'!$O$11*'Interactive Chart'!$K$5*COS(('Interactive Chart'!$AA13-'Interactive Chart'!$K$6+'Calculation Tool'!$O$12/24)*2*PI())</f>
        <v>0.12011603846031217</v>
      </c>
      <c r="AF13" s="140">
        <f>-($K$4-$F$4)*'Calculation Tool'!$F$19</f>
        <v>-6.8793619142572293</v>
      </c>
      <c r="AG13" s="141">
        <f t="shared" si="3"/>
        <v>-6.7592458757969167</v>
      </c>
      <c r="AH13" s="142">
        <f>AB13-AG13*'Calculation Tool'!$H$18</f>
        <v>1.1037031683652101</v>
      </c>
      <c r="AI13" s="46"/>
      <c r="AJ13" s="46"/>
      <c r="AK13" s="143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144"/>
      <c r="BB13" s="46"/>
      <c r="BC13" s="46"/>
      <c r="BD13" s="46"/>
      <c r="BE13" s="46"/>
      <c r="BF13" s="143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</row>
    <row r="14" spans="1:74" x14ac:dyDescent="0.25">
      <c r="A14" s="46"/>
      <c r="B14" s="46"/>
      <c r="C14" s="46"/>
      <c r="D14" s="46"/>
      <c r="E14" s="46"/>
      <c r="F14" s="46"/>
      <c r="G14" s="46"/>
      <c r="H14" s="53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138">
        <f t="shared" si="0"/>
        <v>99.487500000000992</v>
      </c>
      <c r="AB14" s="139">
        <f t="shared" si="1"/>
        <v>0.83333333333333337</v>
      </c>
      <c r="AC14" s="139">
        <f t="shared" si="2"/>
        <v>0.83333333333333337</v>
      </c>
      <c r="AD14" s="140">
        <f>'Calculation Tool'!$O$7*'Interactive Chart'!$F$5*COS(('Interactive Chart'!$AA14-'Interactive Chart'!$F$6+'Calculation Tool'!$O$8/24)*2*PI())</f>
        <v>0</v>
      </c>
      <c r="AE14" s="140">
        <f>-'Calculation Tool'!$O$11*'Interactive Chart'!$K$5*COS(('Interactive Chart'!$AA14-'Interactive Chart'!$K$6+'Calculation Tool'!$O$12/24)*2*PI())</f>
        <v>0.11966830825939666</v>
      </c>
      <c r="AF14" s="140">
        <f>-($K$4-$F$4)*'Calculation Tool'!$F$19</f>
        <v>-6.8793619142572293</v>
      </c>
      <c r="AG14" s="141">
        <f t="shared" si="3"/>
        <v>-6.7596936059978328</v>
      </c>
      <c r="AH14" s="142">
        <f>AB14-AG14*'Calculation Tool'!$H$18</f>
        <v>1.1037210775732467</v>
      </c>
      <c r="AI14" s="46"/>
      <c r="AJ14" s="46"/>
      <c r="AK14" s="143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144"/>
      <c r="BB14" s="46"/>
      <c r="BC14" s="46"/>
      <c r="BD14" s="46"/>
      <c r="BE14" s="46"/>
      <c r="BF14" s="143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pans="1:74" ht="17.25" x14ac:dyDescent="0.3">
      <c r="A15" s="46"/>
      <c r="B15" s="46"/>
      <c r="C15" s="46"/>
      <c r="D15" s="197" t="s">
        <v>267</v>
      </c>
      <c r="E15" s="197"/>
      <c r="F15" s="197"/>
      <c r="G15" s="198"/>
      <c r="H15" s="53"/>
      <c r="I15" s="197" t="s">
        <v>268</v>
      </c>
      <c r="J15" s="197"/>
      <c r="K15" s="197"/>
      <c r="L15" s="197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138">
        <f t="shared" si="0"/>
        <v>99.491666666667655</v>
      </c>
      <c r="AB15" s="139">
        <f t="shared" si="1"/>
        <v>0.83333333333333337</v>
      </c>
      <c r="AC15" s="139">
        <f t="shared" si="2"/>
        <v>0.83333333333333337</v>
      </c>
      <c r="AD15" s="140">
        <f>'Calculation Tool'!$O$7*'Interactive Chart'!$F$5*COS(('Interactive Chart'!$AA15-'Interactive Chart'!$F$6+'Calculation Tool'!$O$8/24)*2*PI())</f>
        <v>0</v>
      </c>
      <c r="AE15" s="140">
        <f>-'Calculation Tool'!$O$11*'Interactive Chart'!$K$5*COS(('Interactive Chart'!$AA15-'Interactive Chart'!$K$6+'Calculation Tool'!$O$12/24)*2*PI())</f>
        <v>0.1191385633775679</v>
      </c>
      <c r="AF15" s="140">
        <f>-($K$4-$F$4)*'Calculation Tool'!$F$19</f>
        <v>-6.8793619142572293</v>
      </c>
      <c r="AG15" s="141">
        <f t="shared" si="3"/>
        <v>-6.7602233508796612</v>
      </c>
      <c r="AH15" s="142">
        <f>AB15-AG15*'Calculation Tool'!$H$18</f>
        <v>1.1037422673685198</v>
      </c>
      <c r="AI15" s="46"/>
      <c r="AJ15" s="46"/>
      <c r="AK15" s="143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144"/>
      <c r="BB15" s="46"/>
      <c r="BC15" s="46"/>
      <c r="BD15" s="46"/>
      <c r="BE15" s="46"/>
      <c r="BF15" s="143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</row>
    <row r="16" spans="1:74" x14ac:dyDescent="0.25">
      <c r="A16" s="46"/>
      <c r="B16" s="46"/>
      <c r="C16" s="46"/>
      <c r="D16" s="46"/>
      <c r="E16" s="145" t="s">
        <v>243</v>
      </c>
      <c r="F16" s="146">
        <f>MAX($AG$7:$AG$277)</f>
        <v>-6.7582462068230384</v>
      </c>
      <c r="G16" s="46" t="s">
        <v>245</v>
      </c>
      <c r="H16" s="53"/>
      <c r="I16" s="46"/>
      <c r="J16" s="145" t="s">
        <v>243</v>
      </c>
      <c r="K16" s="146">
        <f>MAX($AG$297:$AG$567)</f>
        <v>5.0032584808561253</v>
      </c>
      <c r="L16" s="46" t="s">
        <v>245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138">
        <f t="shared" si="0"/>
        <v>99.495833333334318</v>
      </c>
      <c r="AB16" s="139">
        <f t="shared" si="1"/>
        <v>0.83333333333333337</v>
      </c>
      <c r="AC16" s="139">
        <f t="shared" si="2"/>
        <v>0.83333333333333337</v>
      </c>
      <c r="AD16" s="140">
        <f>'Calculation Tool'!$O$7*'Interactive Chart'!$F$5*COS(('Interactive Chart'!$AA16-'Interactive Chart'!$F$6+'Calculation Tool'!$O$8/24)*2*PI())</f>
        <v>0</v>
      </c>
      <c r="AE16" s="140">
        <f>-'Calculation Tool'!$O$11*'Interactive Chart'!$K$5*COS(('Interactive Chart'!$AA16-'Interactive Chart'!$K$6+'Calculation Tool'!$O$12/24)*2*PI())</f>
        <v>0.11852716687550194</v>
      </c>
      <c r="AF16" s="140">
        <f>-($K$4-$F$4)*'Calculation Tool'!$F$19</f>
        <v>-6.8793619142572293</v>
      </c>
      <c r="AG16" s="141">
        <f t="shared" si="3"/>
        <v>-6.7608347473817272</v>
      </c>
      <c r="AH16" s="142">
        <f>AB16-AG16*'Calculation Tool'!$H$18</f>
        <v>1.1037667232286026</v>
      </c>
      <c r="AI16" s="46"/>
      <c r="AJ16" s="46"/>
      <c r="AK16" s="143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144"/>
      <c r="BB16" s="46"/>
      <c r="BC16" s="46"/>
      <c r="BD16" s="46"/>
      <c r="BE16" s="46"/>
      <c r="BF16" s="143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</row>
    <row r="17" spans="1:74" x14ac:dyDescent="0.25">
      <c r="A17" s="46"/>
      <c r="B17" s="46"/>
      <c r="C17" s="46"/>
      <c r="D17" s="46"/>
      <c r="E17" s="145" t="s">
        <v>244</v>
      </c>
      <c r="F17" s="146">
        <f>MIN($AG$7:$AG$277)</f>
        <v>-7.0004776216914193</v>
      </c>
      <c r="G17" s="46" t="s">
        <v>245</v>
      </c>
      <c r="H17" s="53"/>
      <c r="I17" s="46"/>
      <c r="J17" s="145" t="s">
        <v>244</v>
      </c>
      <c r="K17" s="146">
        <f>MIN($AG$297:$AG$567)</f>
        <v>-18.761982309371</v>
      </c>
      <c r="L17" s="46" t="s">
        <v>245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138">
        <f t="shared" si="0"/>
        <v>99.500000000000981</v>
      </c>
      <c r="AB17" s="139">
        <f t="shared" si="1"/>
        <v>0.83333333333333337</v>
      </c>
      <c r="AC17" s="139">
        <f t="shared" si="2"/>
        <v>0.83333333333333337</v>
      </c>
      <c r="AD17" s="140">
        <f>'Calculation Tool'!$O$7*'Interactive Chart'!$F$5*COS(('Interactive Chart'!$AA17-'Interactive Chart'!$F$6+'Calculation Tool'!$O$8/24)*2*PI())</f>
        <v>0</v>
      </c>
      <c r="AE17" s="140">
        <f>-'Calculation Tool'!$O$11*'Interactive Chart'!$K$5*COS(('Interactive Chart'!$AA17-'Interactive Chart'!$K$6+'Calculation Tool'!$O$12/24)*2*PI())</f>
        <v>0.11783453777382349</v>
      </c>
      <c r="AF17" s="140">
        <f>-($K$4-$F$4)*'Calculation Tool'!$F$19</f>
        <v>-6.8793619142572293</v>
      </c>
      <c r="AG17" s="141">
        <f t="shared" si="3"/>
        <v>-6.7615273764834054</v>
      </c>
      <c r="AH17" s="142">
        <f>AB17-AG17*'Calculation Tool'!$H$18</f>
        <v>1.1037944283926695</v>
      </c>
      <c r="AI17" s="46"/>
      <c r="AJ17" s="46"/>
      <c r="AK17" s="143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144"/>
      <c r="BB17" s="46"/>
      <c r="BC17" s="46"/>
      <c r="BD17" s="46"/>
      <c r="BE17" s="46"/>
      <c r="BF17" s="143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</row>
    <row r="18" spans="1:74" x14ac:dyDescent="0.25">
      <c r="A18" s="46"/>
      <c r="B18" s="46"/>
      <c r="C18" s="46"/>
      <c r="D18" s="46"/>
      <c r="E18" s="145" t="s">
        <v>246</v>
      </c>
      <c r="F18" s="146">
        <f>F16-F17</f>
        <v>0.24223141486838085</v>
      </c>
      <c r="G18" s="46" t="s">
        <v>245</v>
      </c>
      <c r="H18" s="53"/>
      <c r="I18" s="46"/>
      <c r="J18" s="145" t="s">
        <v>246</v>
      </c>
      <c r="K18" s="146">
        <f>K16-K17</f>
        <v>23.765240790227125</v>
      </c>
      <c r="L18" s="46" t="s">
        <v>245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138">
        <f t="shared" si="0"/>
        <v>99.504166666667643</v>
      </c>
      <c r="AB18" s="139">
        <f t="shared" si="1"/>
        <v>0.83333333333333337</v>
      </c>
      <c r="AC18" s="139">
        <f t="shared" si="2"/>
        <v>0.83333333333333337</v>
      </c>
      <c r="AD18" s="140">
        <f>'Calculation Tool'!$O$7*'Interactive Chart'!$F$5*COS(('Interactive Chart'!$AA18-'Interactive Chart'!$F$6+'Calculation Tool'!$O$8/24)*2*PI())</f>
        <v>0</v>
      </c>
      <c r="AE18" s="140">
        <f>-'Calculation Tool'!$O$11*'Interactive Chart'!$K$5*COS(('Interactive Chart'!$AA18-'Interactive Chart'!$K$6+'Calculation Tool'!$O$12/24)*2*PI())</f>
        <v>0.11706115076592478</v>
      </c>
      <c r="AF18" s="140">
        <f>-($K$4-$F$4)*'Calculation Tool'!$F$19</f>
        <v>-6.8793619142572293</v>
      </c>
      <c r="AG18" s="141">
        <f t="shared" si="3"/>
        <v>-6.7623007634913046</v>
      </c>
      <c r="AH18" s="142">
        <f>AB18-AG18*'Calculation Tool'!$H$18</f>
        <v>1.1038253638729856</v>
      </c>
      <c r="AI18" s="46"/>
      <c r="AJ18" s="46"/>
      <c r="AK18" s="143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144"/>
      <c r="BB18" s="46"/>
      <c r="BC18" s="46"/>
      <c r="BD18" s="46"/>
      <c r="BE18" s="46"/>
      <c r="BF18" s="143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</row>
    <row r="19" spans="1:74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R19" s="46"/>
      <c r="S19" s="46"/>
      <c r="T19" s="46"/>
      <c r="U19" s="46"/>
      <c r="V19" s="46"/>
      <c r="W19" s="46"/>
      <c r="X19" s="46"/>
      <c r="Y19" s="46"/>
      <c r="Z19" s="46"/>
      <c r="AA19" s="138">
        <f t="shared" si="0"/>
        <v>99.508333333334306</v>
      </c>
      <c r="AB19" s="139">
        <f t="shared" si="1"/>
        <v>0.83333333333333337</v>
      </c>
      <c r="AC19" s="139">
        <f t="shared" si="2"/>
        <v>0.83333333333333337</v>
      </c>
      <c r="AD19" s="140">
        <f>'Calculation Tool'!$O$7*'Interactive Chart'!$F$5*COS(('Interactive Chart'!$AA19-'Interactive Chart'!$F$6+'Calculation Tool'!$O$8/24)*2*PI())</f>
        <v>0</v>
      </c>
      <c r="AE19" s="140">
        <f>-'Calculation Tool'!$O$11*'Interactive Chart'!$K$5*COS(('Interactive Chart'!$AA19-'Interactive Chart'!$K$6+'Calculation Tool'!$O$12/24)*2*PI())</f>
        <v>0.11620753589262278</v>
      </c>
      <c r="AF19" s="140">
        <f>-($K$4-$F$4)*'Calculation Tool'!$F$19</f>
        <v>-6.8793619142572293</v>
      </c>
      <c r="AG19" s="141">
        <f t="shared" si="3"/>
        <v>-6.7631543783646064</v>
      </c>
      <c r="AH19" s="142">
        <f>AB19-AG19*'Calculation Tool'!$H$18</f>
        <v>1.1038595084679177</v>
      </c>
      <c r="AI19" s="46"/>
      <c r="AJ19" s="46"/>
      <c r="AK19" s="143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144"/>
      <c r="BB19" s="46"/>
      <c r="BC19" s="46"/>
      <c r="BD19" s="46"/>
      <c r="BE19" s="46"/>
      <c r="BF19" s="143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</row>
    <row r="20" spans="1:74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138">
        <f t="shared" si="0"/>
        <v>99.512500000000969</v>
      </c>
      <c r="AB20" s="139">
        <f t="shared" si="1"/>
        <v>0.83333333333333337</v>
      </c>
      <c r="AC20" s="139">
        <f t="shared" si="2"/>
        <v>0.83333333333333337</v>
      </c>
      <c r="AD20" s="140">
        <f>'Calculation Tool'!$O$7*'Interactive Chart'!$F$5*COS(('Interactive Chart'!$AA20-'Interactive Chart'!$F$6+'Calculation Tool'!$O$8/24)*2*PI())</f>
        <v>0</v>
      </c>
      <c r="AE20" s="140">
        <f>-'Calculation Tool'!$O$11*'Interactive Chart'!$K$5*COS(('Interactive Chart'!$AA20-'Interactive Chart'!$K$6+'Calculation Tool'!$O$12/24)*2*PI())</f>
        <v>0.11527427817891579</v>
      </c>
      <c r="AF20" s="140">
        <f>-($K$4-$F$4)*'Calculation Tool'!$F$19</f>
        <v>-6.8793619142572293</v>
      </c>
      <c r="AG20" s="141">
        <f t="shared" si="3"/>
        <v>-6.7640876360783135</v>
      </c>
      <c r="AH20" s="142">
        <f>AB20-AG20*'Calculation Tool'!$H$18</f>
        <v>1.1038968387764658</v>
      </c>
      <c r="AI20" s="46"/>
      <c r="AJ20" s="46"/>
      <c r="AK20" s="143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144"/>
      <c r="BB20" s="46"/>
      <c r="BC20" s="46"/>
      <c r="BD20" s="46"/>
      <c r="BE20" s="46"/>
      <c r="BF20" s="143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</row>
    <row r="21" spans="1:74" ht="15.75" x14ac:dyDescent="0.25">
      <c r="A21" s="46"/>
      <c r="B21" s="46"/>
      <c r="C21" s="79"/>
      <c r="D21" s="147" t="s">
        <v>264</v>
      </c>
      <c r="E21" s="128">
        <v>0.58333333333333337</v>
      </c>
      <c r="F21" s="148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138">
        <f>AA22-0.1/24</f>
        <v>99.516666666667632</v>
      </c>
      <c r="AB21" s="139">
        <f t="shared" si="1"/>
        <v>0.83333333333333337</v>
      </c>
      <c r="AC21" s="139">
        <f t="shared" si="2"/>
        <v>0.83333333333333337</v>
      </c>
      <c r="AD21" s="140">
        <f>'Calculation Tool'!$O$7*'Interactive Chart'!$F$5*COS(('Interactive Chart'!$AA21-'Interactive Chart'!$F$6+'Calculation Tool'!$O$8/24)*2*PI())</f>
        <v>0</v>
      </c>
      <c r="AE21" s="140">
        <f>-'Calculation Tool'!$O$11*'Interactive Chart'!$K$5*COS(('Interactive Chart'!$AA21-'Interactive Chart'!$K$6+'Calculation Tool'!$O$12/24)*2*PI())</f>
        <v>0.11426201723302812</v>
      </c>
      <c r="AF21" s="140">
        <f>-($K$4-$F$4)*'Calculation Tool'!$F$19</f>
        <v>-6.8793619142572293</v>
      </c>
      <c r="AG21" s="141">
        <f t="shared" si="3"/>
        <v>-6.7650998970242009</v>
      </c>
      <c r="AH21" s="142">
        <f>AB21-AG21*'Calculation Tool'!$H$18</f>
        <v>1.1039373292143013</v>
      </c>
      <c r="AI21" s="46"/>
      <c r="AJ21" s="46"/>
      <c r="AK21" s="143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144"/>
      <c r="BB21" s="46"/>
      <c r="BC21" s="46"/>
      <c r="BD21" s="46"/>
      <c r="BE21" s="46"/>
      <c r="BF21" s="143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</row>
    <row r="22" spans="1:74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138">
        <f t="shared" si="0"/>
        <v>99.520833333334295</v>
      </c>
      <c r="AB22" s="139">
        <f>$F$4+$F$5*COS(($AA22-$F$6)*2*PI())</f>
        <v>0.83333333333333337</v>
      </c>
      <c r="AC22" s="139">
        <f t="shared" si="2"/>
        <v>0.83333333333333337</v>
      </c>
      <c r="AD22" s="140">
        <f>'Calculation Tool'!$O$7*'Interactive Chart'!$F$5*COS(('Interactive Chart'!$AA22-'Interactive Chart'!$F$6+'Calculation Tool'!$O$8/24)*2*PI())</f>
        <v>0</v>
      </c>
      <c r="AE22" s="140">
        <f>-'Calculation Tool'!$O$11*'Interactive Chart'!$K$5*COS(('Interactive Chart'!$AA22-'Interactive Chart'!$K$6+'Calculation Tool'!$O$12/24)*2*PI())</f>
        <v>0.1131714468080397</v>
      </c>
      <c r="AF22" s="140">
        <f>-($K$4-$F$4)*'Calculation Tool'!$F$19</f>
        <v>-6.8793619142572293</v>
      </c>
      <c r="AG22" s="141">
        <f t="shared" si="3"/>
        <v>-6.7661904674491895</v>
      </c>
      <c r="AH22" s="142">
        <f>AB22-AG22*'Calculation Tool'!$H$18</f>
        <v>1.1039809520313009</v>
      </c>
      <c r="AI22" s="46"/>
      <c r="AJ22" s="46"/>
      <c r="AK22" s="143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144"/>
      <c r="BB22" s="46"/>
      <c r="BC22" s="46"/>
      <c r="BD22" s="46"/>
      <c r="BE22" s="46"/>
      <c r="BF22" s="143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</row>
    <row r="23" spans="1:74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138">
        <f t="shared" si="0"/>
        <v>99.525000000000958</v>
      </c>
      <c r="AB23" s="139">
        <f t="shared" si="1"/>
        <v>0.83333333333333337</v>
      </c>
      <c r="AC23" s="139">
        <f t="shared" si="2"/>
        <v>0.83333333333333337</v>
      </c>
      <c r="AD23" s="140">
        <f>'Calculation Tool'!$O$7*'Interactive Chart'!$F$5*COS(('Interactive Chart'!$AA23-'Interactive Chart'!$F$6+'Calculation Tool'!$O$8/24)*2*PI())</f>
        <v>0</v>
      </c>
      <c r="AE23" s="140">
        <f>-'Calculation Tool'!$O$11*'Interactive Chart'!$K$5*COS(('Interactive Chart'!$AA23-'Interactive Chart'!$K$6+'Calculation Tool'!$O$12/24)*2*PI())</f>
        <v>0.11200331432645409</v>
      </c>
      <c r="AF23" s="140">
        <f>-($K$4-$F$4)*'Calculation Tool'!$F$19</f>
        <v>-6.8793619142572293</v>
      </c>
      <c r="AG23" s="141">
        <f t="shared" si="3"/>
        <v>-6.767358599930775</v>
      </c>
      <c r="AH23" s="142">
        <f>AB23-AG23*'Calculation Tool'!$H$18</f>
        <v>1.1040276773305644</v>
      </c>
      <c r="AI23" s="46"/>
      <c r="AJ23" s="46"/>
      <c r="AK23" s="143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144"/>
      <c r="BB23" s="46"/>
      <c r="BC23" s="46"/>
      <c r="BD23" s="46"/>
      <c r="BE23" s="46"/>
      <c r="BF23" s="143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</row>
    <row r="24" spans="1:74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138">
        <f t="shared" si="0"/>
        <v>99.529166666667621</v>
      </c>
      <c r="AB24" s="139">
        <f t="shared" si="1"/>
        <v>0.83333333333333337</v>
      </c>
      <c r="AC24" s="139">
        <f t="shared" si="2"/>
        <v>0.83333333333333337</v>
      </c>
      <c r="AD24" s="140">
        <f>'Calculation Tool'!$O$7*'Interactive Chart'!$F$5*COS(('Interactive Chart'!$AA24-'Interactive Chart'!$F$6+'Calculation Tool'!$O$8/24)*2*PI())</f>
        <v>0</v>
      </c>
      <c r="AE24" s="140">
        <f>-'Calculation Tool'!$O$11*'Interactive Chart'!$K$5*COS(('Interactive Chart'!$AA24-'Interactive Chart'!$K$6+'Calculation Tool'!$O$12/24)*2*PI())</f>
        <v>0.11075842036791451</v>
      </c>
      <c r="AF24" s="140">
        <f>-($K$4-$F$4)*'Calculation Tool'!$F$19</f>
        <v>-6.8793619142572293</v>
      </c>
      <c r="AG24" s="141">
        <f t="shared" si="3"/>
        <v>-6.7686034938893149</v>
      </c>
      <c r="AH24" s="142">
        <f>AB24-AG24*'Calculation Tool'!$H$18</f>
        <v>1.104077473088906</v>
      </c>
      <c r="AI24" s="46"/>
      <c r="AJ24" s="46"/>
      <c r="AK24" s="143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144"/>
      <c r="BB24" s="46"/>
      <c r="BC24" s="46"/>
      <c r="BD24" s="46"/>
      <c r="BE24" s="46"/>
      <c r="BF24" s="143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</row>
    <row r="25" spans="1:74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138">
        <f t="shared" si="0"/>
        <v>99.533333333334284</v>
      </c>
      <c r="AB25" s="139">
        <f t="shared" si="1"/>
        <v>0.83333333333333337</v>
      </c>
      <c r="AC25" s="139">
        <f t="shared" si="2"/>
        <v>0.83333333333333337</v>
      </c>
      <c r="AD25" s="140">
        <f>'Calculation Tool'!$O$7*'Interactive Chart'!$F$5*COS(('Interactive Chart'!$AA25-'Interactive Chart'!$F$6+'Calculation Tool'!$O$8/24)*2*PI())</f>
        <v>0</v>
      </c>
      <c r="AE25" s="140">
        <f>-'Calculation Tool'!$O$11*'Interactive Chart'!$K$5*COS(('Interactive Chart'!$AA25-'Interactive Chart'!$K$6+'Calculation Tool'!$O$12/24)*2*PI())</f>
        <v>0.10943761812056119</v>
      </c>
      <c r="AF25" s="140">
        <f>-($K$4-$F$4)*'Calculation Tool'!$F$19</f>
        <v>-6.8793619142572293</v>
      </c>
      <c r="AG25" s="141">
        <f t="shared" si="3"/>
        <v>-6.7699242961366686</v>
      </c>
      <c r="AH25" s="142">
        <f>AB25-AG25*'Calculation Tool'!$H$18</f>
        <v>1.1041303051788001</v>
      </c>
      <c r="AI25" s="46"/>
      <c r="AJ25" s="46"/>
      <c r="AK25" s="143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144"/>
      <c r="BB25" s="46"/>
      <c r="BC25" s="46"/>
      <c r="BD25" s="46"/>
      <c r="BE25" s="46"/>
      <c r="BF25" s="143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</row>
    <row r="26" spans="1:74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138">
        <f t="shared" si="0"/>
        <v>99.537500000000946</v>
      </c>
      <c r="AB26" s="139">
        <f t="shared" si="1"/>
        <v>0.83333333333333337</v>
      </c>
      <c r="AC26" s="139">
        <f t="shared" si="2"/>
        <v>0.83333333333333337</v>
      </c>
      <c r="AD26" s="140">
        <f>'Calculation Tool'!$O$7*'Interactive Chart'!$F$5*COS(('Interactive Chart'!$AA26-'Interactive Chart'!$F$6+'Calculation Tool'!$O$8/24)*2*PI())</f>
        <v>0</v>
      </c>
      <c r="AE26" s="140">
        <f>-'Calculation Tool'!$O$11*'Interactive Chart'!$K$5*COS(('Interactive Chart'!$AA26-'Interactive Chart'!$K$6+'Calculation Tool'!$O$12/24)*2*PI())</f>
        <v>0.10804181279628516</v>
      </c>
      <c r="AF26" s="140">
        <f>-($K$4-$F$4)*'Calculation Tool'!$F$19</f>
        <v>-6.8793619142572293</v>
      </c>
      <c r="AG26" s="141">
        <f t="shared" si="3"/>
        <v>-6.7713201014609439</v>
      </c>
      <c r="AH26" s="142">
        <f>AB26-AG26*'Calculation Tool'!$H$18</f>
        <v>1.1041861373917712</v>
      </c>
      <c r="AI26" s="46"/>
      <c r="AJ26" s="46"/>
      <c r="AK26" s="143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144"/>
      <c r="BB26" s="46"/>
      <c r="BC26" s="46"/>
      <c r="BD26" s="46"/>
      <c r="BE26" s="46"/>
      <c r="BF26" s="143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</row>
    <row r="27" spans="1:74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138">
        <f t="shared" si="0"/>
        <v>99.541666666667609</v>
      </c>
      <c r="AB27" s="139">
        <f t="shared" si="1"/>
        <v>0.83333333333333337</v>
      </c>
      <c r="AC27" s="139">
        <f t="shared" si="2"/>
        <v>0.83333333333333337</v>
      </c>
      <c r="AD27" s="140">
        <f>'Calculation Tool'!$O$7*'Interactive Chart'!$F$5*COS(('Interactive Chart'!$AA27-'Interactive Chart'!$F$6+'Calculation Tool'!$O$8/24)*2*PI())</f>
        <v>0</v>
      </c>
      <c r="AE27" s="140">
        <f>-'Calculation Tool'!$O$11*'Interactive Chart'!$K$5*COS(('Interactive Chart'!$AA27-'Interactive Chart'!$K$6+'Calculation Tool'!$O$12/24)*2*PI())</f>
        <v>0.10657196101032153</v>
      </c>
      <c r="AF27" s="140">
        <f>-($K$4-$F$4)*'Calculation Tool'!$F$19</f>
        <v>-6.8793619142572293</v>
      </c>
      <c r="AG27" s="141">
        <f t="shared" si="3"/>
        <v>-6.7727899532469076</v>
      </c>
      <c r="AH27" s="142">
        <f>AB27-AG27*'Calculation Tool'!$H$18</f>
        <v>1.1042449314632097</v>
      </c>
      <c r="AI27" s="46"/>
      <c r="AJ27" s="46"/>
      <c r="AK27" s="143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144"/>
      <c r="BB27" s="46"/>
      <c r="BC27" s="46"/>
      <c r="BD27" s="46"/>
      <c r="BE27" s="46"/>
      <c r="BF27" s="143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</row>
    <row r="28" spans="1:74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138">
        <f t="shared" si="0"/>
        <v>99.545833333334272</v>
      </c>
      <c r="AB28" s="139">
        <f t="shared" si="1"/>
        <v>0.83333333333333337</v>
      </c>
      <c r="AC28" s="139">
        <f t="shared" si="2"/>
        <v>0.83333333333333337</v>
      </c>
      <c r="AD28" s="140">
        <f>'Calculation Tool'!$O$7*'Interactive Chart'!$F$5*COS(('Interactive Chart'!$AA28-'Interactive Chart'!$F$6+'Calculation Tool'!$O$8/24)*2*PI())</f>
        <v>0</v>
      </c>
      <c r="AE28" s="140">
        <f>-'Calculation Tool'!$O$11*'Interactive Chart'!$K$5*COS(('Interactive Chart'!$AA28-'Interactive Chart'!$K$6+'Calculation Tool'!$O$12/24)*2*PI())</f>
        <v>0.10502907012566956</v>
      </c>
      <c r="AF28" s="140">
        <f>-($K$4-$F$4)*'Calculation Tool'!$F$19</f>
        <v>-6.8793619142572293</v>
      </c>
      <c r="AG28" s="141">
        <f t="shared" si="3"/>
        <v>-6.7743328441315596</v>
      </c>
      <c r="AH28" s="142">
        <f>AB28-AG28*'Calculation Tool'!$H$18</f>
        <v>1.1043066470985958</v>
      </c>
      <c r="AI28" s="46"/>
      <c r="AJ28" s="46"/>
      <c r="AK28" s="143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144"/>
      <c r="BB28" s="46"/>
      <c r="BC28" s="46"/>
      <c r="BD28" s="46"/>
      <c r="BE28" s="46"/>
      <c r="BF28" s="143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</row>
    <row r="29" spans="1:74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138">
        <f t="shared" si="0"/>
        <v>99.550000000000935</v>
      </c>
      <c r="AB29" s="139">
        <f t="shared" si="1"/>
        <v>0.83333333333333337</v>
      </c>
      <c r="AC29" s="139">
        <f t="shared" si="2"/>
        <v>0.83333333333333337</v>
      </c>
      <c r="AD29" s="140">
        <f>'Calculation Tool'!$O$7*'Interactive Chart'!$F$5*COS(('Interactive Chart'!$AA29-'Interactive Chart'!$F$6+'Calculation Tool'!$O$8/24)*2*PI())</f>
        <v>0</v>
      </c>
      <c r="AE29" s="140">
        <f>-'Calculation Tool'!$O$11*'Interactive Chart'!$K$5*COS(('Interactive Chart'!$AA29-'Interactive Chart'!$K$6+'Calculation Tool'!$O$12/24)*2*PI())</f>
        <v>0.10341419756267964</v>
      </c>
      <c r="AF29" s="140">
        <f>-($K$4-$F$4)*'Calculation Tool'!$F$19</f>
        <v>-6.8793619142572293</v>
      </c>
      <c r="AG29" s="141">
        <f t="shared" si="3"/>
        <v>-6.7759477166945494</v>
      </c>
      <c r="AH29" s="142">
        <f>AB29-AG29*'Calculation Tool'!$H$18</f>
        <v>1.1043712420011154</v>
      </c>
      <c r="AI29" s="46"/>
      <c r="AJ29" s="46"/>
      <c r="AK29" s="143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144"/>
      <c r="BB29" s="46"/>
      <c r="BC29" s="46"/>
      <c r="BD29" s="46"/>
      <c r="BE29" s="46"/>
      <c r="BF29" s="143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1:74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138">
        <f t="shared" si="0"/>
        <v>99.554166666667598</v>
      </c>
      <c r="AB30" s="139">
        <f t="shared" si="1"/>
        <v>0.83333333333333337</v>
      </c>
      <c r="AC30" s="139">
        <f t="shared" si="2"/>
        <v>0.83333333333333337</v>
      </c>
      <c r="AD30" s="140">
        <f>'Calculation Tool'!$O$7*'Interactive Chart'!$F$5*COS(('Interactive Chart'!$AA30-'Interactive Chart'!$F$6+'Calculation Tool'!$O$8/24)*2*PI())</f>
        <v>0</v>
      </c>
      <c r="AE30" s="140">
        <f>-'Calculation Tool'!$O$11*'Interactive Chart'!$K$5*COS(('Interactive Chart'!$AA30-'Interactive Chart'!$K$6+'Calculation Tool'!$O$12/24)*2*PI())</f>
        <v>0.10172845007432772</v>
      </c>
      <c r="AF30" s="140">
        <f>-($K$4-$F$4)*'Calculation Tool'!$F$19</f>
        <v>-6.8793619142572293</v>
      </c>
      <c r="AG30" s="141">
        <f t="shared" si="3"/>
        <v>-6.7776334641829017</v>
      </c>
      <c r="AH30" s="142">
        <f>AB30-AG30*'Calculation Tool'!$H$18</f>
        <v>1.1044386719006494</v>
      </c>
      <c r="AI30" s="46"/>
      <c r="AJ30" s="46"/>
      <c r="AK30" s="143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144"/>
      <c r="BB30" s="46"/>
      <c r="BC30" s="46"/>
      <c r="BD30" s="46"/>
      <c r="BE30" s="46"/>
      <c r="BF30" s="143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</row>
    <row r="31" spans="1:74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138">
        <f t="shared" si="0"/>
        <v>99.558333333334261</v>
      </c>
      <c r="AB31" s="139">
        <f t="shared" si="1"/>
        <v>0.83333333333333337</v>
      </c>
      <c r="AC31" s="139">
        <f t="shared" si="2"/>
        <v>0.83333333333333337</v>
      </c>
      <c r="AD31" s="140">
        <f>'Calculation Tool'!$O$7*'Interactive Chart'!$F$5*COS(('Interactive Chart'!$AA31-'Interactive Chart'!$F$6+'Calculation Tool'!$O$8/24)*2*PI())</f>
        <v>0</v>
      </c>
      <c r="AE31" s="140">
        <f>-'Calculation Tool'!$O$11*'Interactive Chart'!$K$5*COS(('Interactive Chart'!$AA31-'Interactive Chart'!$K$6+'Calculation Tool'!$O$12/24)*2*PI())</f>
        <v>9.9972982987744236E-2</v>
      </c>
      <c r="AF31" s="140">
        <f>-($K$4-$F$4)*'Calculation Tool'!$F$19</f>
        <v>-6.8793619142572293</v>
      </c>
      <c r="AG31" s="141">
        <f t="shared" si="3"/>
        <v>-6.7793889312694855</v>
      </c>
      <c r="AH31" s="142">
        <f>AB31-AG31*'Calculation Tool'!$H$18</f>
        <v>1.1045088905841127</v>
      </c>
      <c r="AI31" s="46"/>
      <c r="AJ31" s="46"/>
      <c r="AK31" s="143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144"/>
      <c r="BB31" s="46"/>
      <c r="BC31" s="46"/>
      <c r="BD31" s="46"/>
      <c r="BE31" s="46"/>
      <c r="BF31" s="143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</row>
    <row r="32" spans="1:74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138">
        <f t="shared" si="0"/>
        <v>99.562500000000924</v>
      </c>
      <c r="AB32" s="139">
        <f t="shared" si="1"/>
        <v>0.83333333333333337</v>
      </c>
      <c r="AC32" s="139">
        <f t="shared" si="2"/>
        <v>0.83333333333333337</v>
      </c>
      <c r="AD32" s="140">
        <f>'Calculation Tool'!$O$7*'Interactive Chart'!$F$5*COS(('Interactive Chart'!$AA32-'Interactive Chart'!$F$6+'Calculation Tool'!$O$8/24)*2*PI())</f>
        <v>0</v>
      </c>
      <c r="AE32" s="140">
        <f>-'Calculation Tool'!$O$11*'Interactive Chart'!$K$5*COS(('Interactive Chart'!$AA32-'Interactive Chart'!$K$6+'Calculation Tool'!$O$12/24)*2*PI())</f>
        <v>9.8148999412390844E-2</v>
      </c>
      <c r="AF32" s="140">
        <f>-($K$4-$F$4)*'Calculation Tool'!$F$19</f>
        <v>-6.8793619142572293</v>
      </c>
      <c r="AG32" s="141">
        <f t="shared" si="3"/>
        <v>-6.7812129148448381</v>
      </c>
      <c r="AH32" s="142">
        <f>AB32-AG32*'Calculation Tool'!$H$18</f>
        <v>1.1045818499271269</v>
      </c>
      <c r="AI32" s="46"/>
      <c r="AJ32" s="46"/>
      <c r="AK32" s="143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144"/>
      <c r="BB32" s="46"/>
      <c r="BC32" s="46"/>
      <c r="BD32" s="46"/>
      <c r="BE32" s="46"/>
      <c r="BF32" s="143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</row>
    <row r="33" spans="1:74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138">
        <f t="shared" si="0"/>
        <v>99.566666666667587</v>
      </c>
      <c r="AB33" s="139">
        <f t="shared" si="1"/>
        <v>0.83333333333333337</v>
      </c>
      <c r="AC33" s="139">
        <f t="shared" si="2"/>
        <v>0.83333333333333337</v>
      </c>
      <c r="AD33" s="140">
        <f>'Calculation Tool'!$O$7*'Interactive Chart'!$F$5*COS(('Interactive Chart'!$AA33-'Interactive Chart'!$F$6+'Calculation Tool'!$O$8/24)*2*PI())</f>
        <v>0</v>
      </c>
      <c r="AE33" s="140">
        <f>-'Calculation Tool'!$O$11*'Interactive Chart'!$K$5*COS(('Interactive Chart'!$AA33-'Interactive Chart'!$K$6+'Calculation Tool'!$O$12/24)*2*PI())</f>
        <v>9.6257749415484262E-2</v>
      </c>
      <c r="AF33" s="140">
        <f>-($K$4-$F$4)*'Calculation Tool'!$F$19</f>
        <v>-6.8793619142572293</v>
      </c>
      <c r="AG33" s="141">
        <f t="shared" si="3"/>
        <v>-6.7831041648417454</v>
      </c>
      <c r="AH33" s="142">
        <f>AB33-AG33*'Calculation Tool'!$H$18</f>
        <v>1.1046574999270031</v>
      </c>
      <c r="AI33" s="46"/>
      <c r="AJ33" s="46"/>
      <c r="AK33" s="143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144"/>
      <c r="BB33" s="46"/>
      <c r="BC33" s="46"/>
      <c r="BD33" s="46"/>
      <c r="BE33" s="46"/>
      <c r="BF33" s="143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138">
        <f t="shared" si="0"/>
        <v>99.570833333334249</v>
      </c>
      <c r="AB34" s="139">
        <f t="shared" si="1"/>
        <v>0.83333333333333337</v>
      </c>
      <c r="AC34" s="139">
        <f t="shared" si="2"/>
        <v>0.83333333333333337</v>
      </c>
      <c r="AD34" s="140">
        <f>'Calculation Tool'!$O$7*'Interactive Chart'!$F$5*COS(('Interactive Chart'!$AA34-'Interactive Chart'!$F$6+'Calculation Tool'!$O$8/24)*2*PI())</f>
        <v>0</v>
      </c>
      <c r="AE34" s="140">
        <f>-'Calculation Tool'!$O$11*'Interactive Chart'!$K$5*COS(('Interactive Chart'!$AA34-'Interactive Chart'!$K$6+'Calculation Tool'!$O$12/24)*2*PI())</f>
        <v>9.4300529165318711E-2</v>
      </c>
      <c r="AF34" s="140">
        <f>-($K$4-$F$4)*'Calculation Tool'!$F$19</f>
        <v>-6.8793619142572293</v>
      </c>
      <c r="AG34" s="141">
        <f t="shared" si="3"/>
        <v>-6.785061385091911</v>
      </c>
      <c r="AH34" s="142">
        <f>AB34-AG34*'Calculation Tool'!$H$18</f>
        <v>1.1047357887370097</v>
      </c>
      <c r="AI34" s="46"/>
      <c r="AJ34" s="46"/>
      <c r="AK34" s="143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144"/>
      <c r="BB34" s="46"/>
      <c r="BC34" s="46"/>
      <c r="BD34" s="46"/>
      <c r="BE34" s="46"/>
      <c r="BF34" s="143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</row>
    <row r="35" spans="1:7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138">
        <f t="shared" si="0"/>
        <v>99.575000000000912</v>
      </c>
      <c r="AB35" s="139">
        <f t="shared" si="1"/>
        <v>0.83333333333333337</v>
      </c>
      <c r="AC35" s="139">
        <f t="shared" si="2"/>
        <v>0.83333333333333337</v>
      </c>
      <c r="AD35" s="140">
        <f>'Calculation Tool'!$O$7*'Interactive Chart'!$F$5*COS(('Interactive Chart'!$AA35-'Interactive Chart'!$F$6+'Calculation Tool'!$O$8/24)*2*PI())</f>
        <v>0</v>
      </c>
      <c r="AE35" s="140">
        <f>-'Calculation Tool'!$O$11*'Interactive Chart'!$K$5*COS(('Interactive Chart'!$AA35-'Interactive Chart'!$K$6+'Calculation Tool'!$O$12/24)*2*PI())</f>
        <v>9.2278680042871361E-2</v>
      </c>
      <c r="AF35" s="140">
        <f>-($K$4-$F$4)*'Calculation Tool'!$F$19</f>
        <v>-6.8793619142572293</v>
      </c>
      <c r="AG35" s="141">
        <f t="shared" si="3"/>
        <v>-6.7870832342143581</v>
      </c>
      <c r="AH35" s="142">
        <f>AB35-AG35*'Calculation Tool'!$H$18</f>
        <v>1.1048166627019076</v>
      </c>
      <c r="AI35" s="46"/>
      <c r="AJ35" s="46"/>
      <c r="AK35" s="143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144"/>
      <c r="BB35" s="46"/>
      <c r="BC35" s="46"/>
      <c r="BD35" s="46"/>
      <c r="BE35" s="46"/>
      <c r="BF35" s="143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</row>
    <row r="36" spans="1:74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138">
        <f t="shared" si="0"/>
        <v>99.579166666667575</v>
      </c>
      <c r="AB36" s="139">
        <f t="shared" si="1"/>
        <v>0.83333333333333337</v>
      </c>
      <c r="AC36" s="139">
        <f t="shared" si="2"/>
        <v>0.83333333333333337</v>
      </c>
      <c r="AD36" s="140">
        <f>'Calculation Tool'!$O$7*'Interactive Chart'!$F$5*COS(('Interactive Chart'!$AA36-'Interactive Chart'!$F$6+'Calculation Tool'!$O$8/24)*2*PI())</f>
        <v>0</v>
      </c>
      <c r="AE36" s="140">
        <f>-'Calculation Tool'!$O$11*'Interactive Chart'!$K$5*COS(('Interactive Chart'!$AA36-'Interactive Chart'!$K$6+'Calculation Tool'!$O$12/24)*2*PI())</f>
        <v>9.0193587722545446E-2</v>
      </c>
      <c r="AF36" s="140">
        <f>-($K$4-$F$4)*'Calculation Tool'!$F$19</f>
        <v>-6.8793619142572293</v>
      </c>
      <c r="AG36" s="141">
        <f t="shared" si="3"/>
        <v>-6.7891683265346838</v>
      </c>
      <c r="AH36" s="142">
        <f>AB36-AG36*'Calculation Tool'!$H$18</f>
        <v>1.1049000663947206</v>
      </c>
      <c r="AI36" s="46"/>
      <c r="AJ36" s="46"/>
      <c r="AK36" s="143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144"/>
      <c r="BB36" s="46"/>
      <c r="BC36" s="46"/>
      <c r="BD36" s="46"/>
      <c r="BE36" s="46"/>
      <c r="BF36" s="143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</row>
    <row r="37" spans="1:74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138">
        <f t="shared" si="0"/>
        <v>99.583333333334238</v>
      </c>
      <c r="AB37" s="139">
        <f t="shared" si="1"/>
        <v>0.83333333333333337</v>
      </c>
      <c r="AC37" s="139">
        <f t="shared" si="2"/>
        <v>0.83333333333333337</v>
      </c>
      <c r="AD37" s="140">
        <f>'Calculation Tool'!$O$7*'Interactive Chart'!$F$5*COS(('Interactive Chart'!$AA37-'Interactive Chart'!$F$6+'Calculation Tool'!$O$8/24)*2*PI())</f>
        <v>0</v>
      </c>
      <c r="AE37" s="140">
        <f>-'Calculation Tool'!$O$11*'Interactive Chart'!$K$5*COS(('Interactive Chart'!$AA37-'Interactive Chart'!$K$6+'Calculation Tool'!$O$12/24)*2*PI())</f>
        <v>8.804668122247411E-2</v>
      </c>
      <c r="AF37" s="140">
        <f>-($K$4-$F$4)*'Calculation Tool'!$F$19</f>
        <v>-6.8793619142572293</v>
      </c>
      <c r="AG37" s="141">
        <f t="shared" si="3"/>
        <v>-6.791315233034755</v>
      </c>
      <c r="AH37" s="142">
        <f>AB37-AG37*'Calculation Tool'!$H$18</f>
        <v>1.1049859426547235</v>
      </c>
      <c r="AI37" s="46"/>
      <c r="AJ37" s="46"/>
      <c r="AK37" s="143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144"/>
      <c r="BB37" s="46"/>
      <c r="BC37" s="46"/>
      <c r="BD37" s="46"/>
      <c r="BE37" s="46"/>
      <c r="BF37" s="143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</row>
    <row r="38" spans="1:74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38">
        <f t="shared" si="0"/>
        <v>99.587500000000901</v>
      </c>
      <c r="AB38" s="139">
        <f t="shared" si="1"/>
        <v>0.83333333333333337</v>
      </c>
      <c r="AC38" s="139">
        <f t="shared" si="2"/>
        <v>0.83333333333333337</v>
      </c>
      <c r="AD38" s="140">
        <f>'Calculation Tool'!$O$7*'Interactive Chart'!$F$5*COS(('Interactive Chart'!$AA38-'Interactive Chart'!$F$6+'Calculation Tool'!$O$8/24)*2*PI())</f>
        <v>0</v>
      </c>
      <c r="AE38" s="140">
        <f>-'Calculation Tool'!$O$11*'Interactive Chart'!$K$5*COS(('Interactive Chart'!$AA38-'Interactive Chart'!$K$6+'Calculation Tool'!$O$12/24)*2*PI())</f>
        <v>8.5839431925113452E-2</v>
      </c>
      <c r="AF38" s="140">
        <f>-($K$4-$F$4)*'Calculation Tool'!$F$19</f>
        <v>-6.8793619142572293</v>
      </c>
      <c r="AG38" s="141">
        <f t="shared" si="3"/>
        <v>-6.7935224823321159</v>
      </c>
      <c r="AH38" s="142">
        <f>AB38-AG38*'Calculation Tool'!$H$18</f>
        <v>1.1050742326266181</v>
      </c>
      <c r="AI38" s="46"/>
      <c r="AJ38" s="46"/>
      <c r="AK38" s="143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144"/>
      <c r="BB38" s="46"/>
      <c r="BC38" s="46"/>
      <c r="BD38" s="46"/>
      <c r="BE38" s="46"/>
      <c r="BF38" s="143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</row>
    <row r="39" spans="1:74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138">
        <f t="shared" si="0"/>
        <v>99.591666666667564</v>
      </c>
      <c r="AB39" s="139">
        <f t="shared" si="1"/>
        <v>0.83333333333333337</v>
      </c>
      <c r="AC39" s="139">
        <f t="shared" si="2"/>
        <v>0.83333333333333337</v>
      </c>
      <c r="AD39" s="140">
        <f>'Calculation Tool'!$O$7*'Interactive Chart'!$F$5*COS(('Interactive Chart'!$AA39-'Interactive Chart'!$F$6+'Calculation Tool'!$O$8/24)*2*PI())</f>
        <v>0</v>
      </c>
      <c r="AE39" s="140">
        <f>-'Calculation Tool'!$O$11*'Interactive Chart'!$K$5*COS(('Interactive Chart'!$AA39-'Interactive Chart'!$K$6+'Calculation Tool'!$O$12/24)*2*PI())</f>
        <v>8.3573352568886566E-2</v>
      </c>
      <c r="AF39" s="140">
        <f>-($K$4-$F$4)*'Calculation Tool'!$F$19</f>
        <v>-6.8793619142572293</v>
      </c>
      <c r="AG39" s="141">
        <f t="shared" si="3"/>
        <v>-6.7957885616883429</v>
      </c>
      <c r="AH39" s="142">
        <f>AB39-AG39*'Calculation Tool'!$H$18</f>
        <v>1.1051648758008672</v>
      </c>
      <c r="AI39" s="46"/>
      <c r="AJ39" s="46"/>
      <c r="AK39" s="143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144"/>
      <c r="BB39" s="46"/>
      <c r="BC39" s="46"/>
      <c r="BD39" s="46"/>
      <c r="BE39" s="46"/>
      <c r="BF39" s="143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</row>
    <row r="40" spans="1:74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138">
        <f t="shared" ref="AA40:AA103" si="4">AA41-0.1/24</f>
        <v>99.595833333334227</v>
      </c>
      <c r="AB40" s="139">
        <f t="shared" ref="AB40:AB103" si="5">$F$4+$F$5*COS(($AA40-$F$6)*2*PI())</f>
        <v>0.83333333333333337</v>
      </c>
      <c r="AC40" s="139">
        <f t="shared" si="2"/>
        <v>0.83333333333333337</v>
      </c>
      <c r="AD40" s="140">
        <f>'Calculation Tool'!$O$7*'Interactive Chart'!$F$5*COS(('Interactive Chart'!$AA40-'Interactive Chart'!$F$6+'Calculation Tool'!$O$8/24)*2*PI())</f>
        <v>0</v>
      </c>
      <c r="AE40" s="140">
        <f>-'Calculation Tool'!$O$11*'Interactive Chart'!$K$5*COS(('Interactive Chart'!$AA40-'Interactive Chart'!$K$6+'Calculation Tool'!$O$12/24)*2*PI())</f>
        <v>8.1249996211401193E-2</v>
      </c>
      <c r="AF40" s="140">
        <f>-($K$4-$F$4)*'Calculation Tool'!$F$19</f>
        <v>-6.8793619142572293</v>
      </c>
      <c r="AG40" s="141">
        <f t="shared" ref="AG40:AG103" si="6">SUM(AD40:AF40)</f>
        <v>-6.7981119180458283</v>
      </c>
      <c r="AH40" s="142">
        <f>AB40-AG40*'Calculation Tool'!$H$18</f>
        <v>1.1052578100551664</v>
      </c>
      <c r="AI40" s="46"/>
      <c r="AJ40" s="46"/>
      <c r="AK40" s="143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144"/>
      <c r="BB40" s="46"/>
      <c r="BC40" s="46"/>
      <c r="BD40" s="46"/>
      <c r="BE40" s="46"/>
      <c r="BF40" s="143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</row>
    <row r="41" spans="1:74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38">
        <f t="shared" si="4"/>
        <v>99.60000000000089</v>
      </c>
      <c r="AB41" s="139">
        <f t="shared" si="5"/>
        <v>0.83333333333333337</v>
      </c>
      <c r="AC41" s="139">
        <f t="shared" si="2"/>
        <v>0.83333333333333337</v>
      </c>
      <c r="AD41" s="140">
        <f>'Calculation Tool'!$O$7*'Interactive Chart'!$F$5*COS(('Interactive Chart'!$AA41-'Interactive Chart'!$F$6+'Calculation Tool'!$O$8/24)*2*PI())</f>
        <v>0</v>
      </c>
      <c r="AE41" s="140">
        <f>-'Calculation Tool'!$O$11*'Interactive Chart'!$K$5*COS(('Interactive Chart'!$AA41-'Interactive Chart'!$K$6+'Calculation Tool'!$O$12/24)*2*PI())</f>
        <v>7.8870955165030357E-2</v>
      </c>
      <c r="AF41" s="140">
        <f>-($K$4-$F$4)*'Calculation Tool'!$F$19</f>
        <v>-6.8793619142572293</v>
      </c>
      <c r="AG41" s="141">
        <f t="shared" si="6"/>
        <v>-6.8004909590921994</v>
      </c>
      <c r="AH41" s="142">
        <f>AB41-AG41*'Calculation Tool'!$H$18</f>
        <v>1.1053529716970214</v>
      </c>
      <c r="AI41" s="46"/>
      <c r="AJ41" s="46"/>
      <c r="AK41" s="143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144"/>
      <c r="BB41" s="46"/>
      <c r="BC41" s="46"/>
      <c r="BD41" s="46"/>
      <c r="BE41" s="46"/>
      <c r="BF41" s="143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</row>
    <row r="42" spans="1:74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138">
        <f t="shared" si="4"/>
        <v>99.604166666667552</v>
      </c>
      <c r="AB42" s="139">
        <f t="shared" si="5"/>
        <v>0.83333333333333337</v>
      </c>
      <c r="AC42" s="139">
        <f t="shared" si="2"/>
        <v>0.83333333333333337</v>
      </c>
      <c r="AD42" s="140">
        <f>'Calculation Tool'!$O$7*'Interactive Chart'!$F$5*COS(('Interactive Chart'!$AA42-'Interactive Chart'!$F$6+'Calculation Tool'!$O$8/24)*2*PI())</f>
        <v>0</v>
      </c>
      <c r="AE42" s="140">
        <f>-'Calculation Tool'!$O$11*'Interactive Chart'!$K$5*COS(('Interactive Chart'!$AA42-'Interactive Chart'!$K$6+'Calculation Tool'!$O$12/24)*2*PI())</f>
        <v>7.6437859905692129E-2</v>
      </c>
      <c r="AF42" s="140">
        <f>-($K$4-$F$4)*'Calculation Tool'!$F$19</f>
        <v>-6.8793619142572293</v>
      </c>
      <c r="AG42" s="141">
        <f t="shared" si="6"/>
        <v>-6.8029240543515375</v>
      </c>
      <c r="AH42" s="142">
        <f>AB42-AG42*'Calculation Tool'!$H$18</f>
        <v>1.1054502955073948</v>
      </c>
      <c r="AI42" s="46"/>
      <c r="AJ42" s="46"/>
      <c r="AK42" s="143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144"/>
      <c r="BB42" s="46"/>
      <c r="BC42" s="46"/>
      <c r="BD42" s="46"/>
      <c r="BE42" s="46"/>
      <c r="BF42" s="143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</row>
    <row r="43" spans="1:74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138">
        <f t="shared" si="4"/>
        <v>99.608333333334215</v>
      </c>
      <c r="AB43" s="139">
        <f t="shared" si="5"/>
        <v>0.83333333333333337</v>
      </c>
      <c r="AC43" s="139">
        <f t="shared" si="2"/>
        <v>0.83333333333333337</v>
      </c>
      <c r="AD43" s="140">
        <f>'Calculation Tool'!$O$7*'Interactive Chart'!$F$5*COS(('Interactive Chart'!$AA43-'Interactive Chart'!$F$6+'Calculation Tool'!$O$8/24)*2*PI())</f>
        <v>0</v>
      </c>
      <c r="AE43" s="140">
        <f>-'Calculation Tool'!$O$11*'Interactive Chart'!$K$5*COS(('Interactive Chart'!$AA43-'Interactive Chart'!$K$6+'Calculation Tool'!$O$12/24)*2*PI())</f>
        <v>7.3952377955320323E-2</v>
      </c>
      <c r="AF43" s="140">
        <f>-($K$4-$F$4)*'Calculation Tool'!$F$19</f>
        <v>-6.8793619142572293</v>
      </c>
      <c r="AG43" s="141">
        <f t="shared" si="6"/>
        <v>-6.8054095363019087</v>
      </c>
      <c r="AH43" s="142">
        <f>AB43-AG43*'Calculation Tool'!$H$18</f>
        <v>1.1055497147854096</v>
      </c>
      <c r="AI43" s="46"/>
      <c r="AJ43" s="46"/>
      <c r="AK43" s="143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44"/>
      <c r="BB43" s="46"/>
      <c r="BC43" s="46"/>
      <c r="BD43" s="46"/>
      <c r="BE43" s="46"/>
      <c r="BF43" s="143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</row>
    <row r="44" spans="1:74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138">
        <f t="shared" si="4"/>
        <v>99.612500000000878</v>
      </c>
      <c r="AB44" s="139">
        <f t="shared" si="5"/>
        <v>0.83333333333333337</v>
      </c>
      <c r="AC44" s="139">
        <f t="shared" si="2"/>
        <v>0.83333333333333337</v>
      </c>
      <c r="AD44" s="140">
        <f>'Calculation Tool'!$O$7*'Interactive Chart'!$F$5*COS(('Interactive Chart'!$AA44-'Interactive Chart'!$F$6+'Calculation Tool'!$O$8/24)*2*PI())</f>
        <v>0</v>
      </c>
      <c r="AE44" s="140">
        <f>-'Calculation Tool'!$O$11*'Interactive Chart'!$K$5*COS(('Interactive Chart'!$AA44-'Interactive Chart'!$K$6+'Calculation Tool'!$O$12/24)*2*PI())</f>
        <v>7.1416212739101564E-2</v>
      </c>
      <c r="AF44" s="140">
        <f>-($K$4-$F$4)*'Calculation Tool'!$F$19</f>
        <v>-6.8793619142572293</v>
      </c>
      <c r="AG44" s="141">
        <f t="shared" si="6"/>
        <v>-6.8079457015181282</v>
      </c>
      <c r="AH44" s="142">
        <f>AB44-AG44*'Calculation Tool'!$H$18</f>
        <v>1.1056511613940585</v>
      </c>
      <c r="AI44" s="46"/>
      <c r="AJ44" s="46"/>
      <c r="AK44" s="143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144"/>
      <c r="BB44" s="46"/>
      <c r="BC44" s="46"/>
      <c r="BD44" s="46"/>
      <c r="BE44" s="46"/>
      <c r="BF44" s="143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</row>
    <row r="45" spans="1:74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138">
        <f t="shared" si="4"/>
        <v>99.616666666667541</v>
      </c>
      <c r="AB45" s="139">
        <f t="shared" si="5"/>
        <v>0.83333333333333337</v>
      </c>
      <c r="AC45" s="139">
        <f t="shared" si="2"/>
        <v>0.83333333333333337</v>
      </c>
      <c r="AD45" s="140">
        <f>'Calculation Tool'!$O$7*'Interactive Chart'!$F$5*COS(('Interactive Chart'!$AA45-'Interactive Chart'!$F$6+'Calculation Tool'!$O$8/24)*2*PI())</f>
        <v>0</v>
      </c>
      <c r="AE45" s="140">
        <f>-'Calculation Tool'!$O$11*'Interactive Chart'!$K$5*COS(('Interactive Chart'!$AA45-'Interactive Chart'!$K$6+'Calculation Tool'!$O$12/24)*2*PI())</f>
        <v>6.8831102418002124E-2</v>
      </c>
      <c r="AF45" s="140">
        <f>-($K$4-$F$4)*'Calculation Tool'!$F$19</f>
        <v>-6.8793619142572293</v>
      </c>
      <c r="AG45" s="141">
        <f t="shared" si="6"/>
        <v>-6.8105308118392269</v>
      </c>
      <c r="AH45" s="142">
        <f>AB45-AG45*'Calculation Tool'!$H$18</f>
        <v>1.1057545658069023</v>
      </c>
      <c r="AI45" s="46"/>
      <c r="AJ45" s="46"/>
      <c r="AK45" s="143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144"/>
      <c r="BB45" s="46"/>
      <c r="BC45" s="46"/>
      <c r="BD45" s="46"/>
      <c r="BE45" s="46"/>
      <c r="BF45" s="143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</row>
    <row r="46" spans="1:74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138">
        <f t="shared" si="4"/>
        <v>99.620833333334204</v>
      </c>
      <c r="AB46" s="139">
        <f t="shared" si="5"/>
        <v>0.83333333333333337</v>
      </c>
      <c r="AC46" s="139">
        <f t="shared" si="2"/>
        <v>0.83333333333333337</v>
      </c>
      <c r="AD46" s="140">
        <f>'Calculation Tool'!$O$7*'Interactive Chart'!$F$5*COS(('Interactive Chart'!$AA46-'Interactive Chart'!$F$6+'Calculation Tool'!$O$8/24)*2*PI())</f>
        <v>0</v>
      </c>
      <c r="AE46" s="140">
        <f>-'Calculation Tool'!$O$11*'Interactive Chart'!$K$5*COS(('Interactive Chart'!$AA46-'Interactive Chart'!$K$6+'Calculation Tool'!$O$12/24)*2*PI())</f>
        <v>6.6198818697484479E-2</v>
      </c>
      <c r="AF46" s="140">
        <f>-($K$4-$F$4)*'Calculation Tool'!$F$19</f>
        <v>-6.8793619142572293</v>
      </c>
      <c r="AG46" s="141">
        <f t="shared" si="6"/>
        <v>-6.8131630955597444</v>
      </c>
      <c r="AH46" s="142">
        <f>AB46-AG46*'Calculation Tool'!$H$18</f>
        <v>1.1058598571557232</v>
      </c>
      <c r="AI46" s="46"/>
      <c r="AJ46" s="46"/>
      <c r="AK46" s="143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44"/>
      <c r="BB46" s="46"/>
      <c r="BC46" s="46"/>
      <c r="BD46" s="46"/>
      <c r="BE46" s="46"/>
      <c r="BF46" s="143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</row>
    <row r="47" spans="1:74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138">
        <f t="shared" si="4"/>
        <v>99.625000000000867</v>
      </c>
      <c r="AB47" s="139">
        <f t="shared" si="5"/>
        <v>0.83333333333333337</v>
      </c>
      <c r="AC47" s="139">
        <f t="shared" si="2"/>
        <v>0.83333333333333337</v>
      </c>
      <c r="AD47" s="140">
        <f>'Calculation Tool'!$O$7*'Interactive Chart'!$F$5*COS(('Interactive Chart'!$AA47-'Interactive Chart'!$F$6+'Calculation Tool'!$O$8/24)*2*PI())</f>
        <v>0</v>
      </c>
      <c r="AE47" s="140">
        <f>-'Calculation Tool'!$O$11*'Interactive Chart'!$K$5*COS(('Interactive Chart'!$AA47-'Interactive Chart'!$K$6+'Calculation Tool'!$O$12/24)*2*PI())</f>
        <v>6.3521165613336275E-2</v>
      </c>
      <c r="AF47" s="140">
        <f>-($K$4-$F$4)*'Calculation Tool'!$F$19</f>
        <v>-6.8793619142572293</v>
      </c>
      <c r="AG47" s="141">
        <f t="shared" si="6"/>
        <v>-6.8158407486438932</v>
      </c>
      <c r="AH47" s="142">
        <f>AB47-AG47*'Calculation Tool'!$H$18</f>
        <v>1.1059669632790892</v>
      </c>
      <c r="AI47" s="46"/>
      <c r="AJ47" s="46"/>
      <c r="AK47" s="143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44"/>
      <c r="BB47" s="46"/>
      <c r="BC47" s="46"/>
      <c r="BD47" s="46"/>
      <c r="BE47" s="46"/>
      <c r="BF47" s="143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</row>
    <row r="48" spans="1:74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138">
        <f t="shared" si="4"/>
        <v>99.62916666666753</v>
      </c>
      <c r="AB48" s="139">
        <f t="shared" si="5"/>
        <v>0.83333333333333337</v>
      </c>
      <c r="AC48" s="139">
        <f t="shared" si="2"/>
        <v>0.83333333333333337</v>
      </c>
      <c r="AD48" s="140">
        <f>'Calculation Tool'!$O$7*'Interactive Chart'!$F$5*COS(('Interactive Chart'!$AA48-'Interactive Chart'!$F$6+'Calculation Tool'!$O$8/24)*2*PI())</f>
        <v>0</v>
      </c>
      <c r="AE48" s="140">
        <f>-'Calculation Tool'!$O$11*'Interactive Chart'!$K$5*COS(('Interactive Chart'!$AA48-'Interactive Chart'!$K$6+'Calculation Tool'!$O$12/24)*2*PI())</f>
        <v>6.0799978295241586E-2</v>
      </c>
      <c r="AF48" s="140">
        <f>-($K$4-$F$4)*'Calculation Tool'!$F$19</f>
        <v>-6.8793619142572293</v>
      </c>
      <c r="AG48" s="141">
        <f t="shared" si="6"/>
        <v>-6.8185619359619878</v>
      </c>
      <c r="AH48" s="142">
        <f>AB48-AG48*'Calculation Tool'!$H$18</f>
        <v>1.1060758107718129</v>
      </c>
      <c r="AI48" s="46"/>
      <c r="AJ48" s="46"/>
      <c r="AK48" s="143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144"/>
      <c r="BB48" s="46"/>
      <c r="BC48" s="46"/>
      <c r="BD48" s="46"/>
      <c r="BE48" s="46"/>
      <c r="BF48" s="143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</row>
    <row r="49" spans="1:74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38">
        <f t="shared" si="4"/>
        <v>99.633333333334193</v>
      </c>
      <c r="AB49" s="139">
        <f t="shared" si="5"/>
        <v>0.83333333333333337</v>
      </c>
      <c r="AC49" s="139">
        <f t="shared" si="2"/>
        <v>0.83333333333333337</v>
      </c>
      <c r="AD49" s="140">
        <f>'Calculation Tool'!$O$7*'Interactive Chart'!$F$5*COS(('Interactive Chart'!$AA49-'Interactive Chart'!$F$6+'Calculation Tool'!$O$8/24)*2*PI())</f>
        <v>0</v>
      </c>
      <c r="AE49" s="140">
        <f>-'Calculation Tool'!$O$11*'Interactive Chart'!$K$5*COS(('Interactive Chart'!$AA49-'Interactive Chart'!$K$6+'Calculation Tool'!$O$12/24)*2*PI())</f>
        <v>5.8037121709038214E-2</v>
      </c>
      <c r="AF49" s="140">
        <f>-($K$4-$F$4)*'Calculation Tool'!$F$19</f>
        <v>-6.8793619142572293</v>
      </c>
      <c r="AG49" s="141">
        <f t="shared" si="6"/>
        <v>-6.8213247925481912</v>
      </c>
      <c r="AH49" s="142">
        <f>AB49-AG49*'Calculation Tool'!$H$18</f>
        <v>1.106186325035261</v>
      </c>
      <c r="AI49" s="46"/>
      <c r="AJ49" s="46"/>
      <c r="AK49" s="143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144"/>
      <c r="BB49" s="46"/>
      <c r="BC49" s="46"/>
      <c r="BD49" s="46"/>
      <c r="BE49" s="46"/>
      <c r="BF49" s="143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</row>
    <row r="50" spans="1:74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138">
        <f t="shared" si="4"/>
        <v>99.637500000000855</v>
      </c>
      <c r="AB50" s="139">
        <f t="shared" si="5"/>
        <v>0.83333333333333337</v>
      </c>
      <c r="AC50" s="139">
        <f t="shared" si="2"/>
        <v>0.83333333333333337</v>
      </c>
      <c r="AD50" s="140">
        <f>'Calculation Tool'!$O$7*'Interactive Chart'!$F$5*COS(('Interactive Chart'!$AA50-'Interactive Chart'!$F$6+'Calculation Tool'!$O$8/24)*2*PI())</f>
        <v>0</v>
      </c>
      <c r="AE50" s="140">
        <f>-'Calculation Tool'!$O$11*'Interactive Chart'!$K$5*COS(('Interactive Chart'!$AA50-'Interactive Chart'!$K$6+'Calculation Tool'!$O$12/24)*2*PI())</f>
        <v>5.5234489378634344E-2</v>
      </c>
      <c r="AF50" s="140">
        <f>-($K$4-$F$4)*'Calculation Tool'!$F$19</f>
        <v>-6.8793619142572293</v>
      </c>
      <c r="AG50" s="141">
        <f t="shared" si="6"/>
        <v>-6.8241274248785952</v>
      </c>
      <c r="AH50" s="142">
        <f>AB50-AG50*'Calculation Tool'!$H$18</f>
        <v>1.1062984303284771</v>
      </c>
      <c r="AI50" s="46"/>
      <c r="AJ50" s="46"/>
      <c r="AK50" s="143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144"/>
      <c r="BB50" s="46"/>
      <c r="BC50" s="46"/>
      <c r="BD50" s="46"/>
      <c r="BE50" s="46"/>
      <c r="BF50" s="143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</row>
    <row r="51" spans="1:74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38">
        <f t="shared" si="4"/>
        <v>99.641666666667518</v>
      </c>
      <c r="AB51" s="139">
        <f t="shared" si="5"/>
        <v>0.83333333333333337</v>
      </c>
      <c r="AC51" s="139">
        <f t="shared" si="2"/>
        <v>0.83333333333333337</v>
      </c>
      <c r="AD51" s="140">
        <f>'Calculation Tool'!$O$7*'Interactive Chart'!$F$5*COS(('Interactive Chart'!$AA51-'Interactive Chart'!$F$6+'Calculation Tool'!$O$8/24)*2*PI())</f>
        <v>0</v>
      </c>
      <c r="AE51" s="140">
        <f>-'Calculation Tool'!$O$11*'Interactive Chart'!$K$5*COS(('Interactive Chart'!$AA51-'Interactive Chart'!$K$6+'Calculation Tool'!$O$12/24)*2*PI())</f>
        <v>5.239400208824703E-2</v>
      </c>
      <c r="AF51" s="140">
        <f>-($K$4-$F$4)*'Calculation Tool'!$F$19</f>
        <v>-6.8793619142572293</v>
      </c>
      <c r="AG51" s="141">
        <f t="shared" si="6"/>
        <v>-6.8269679121689819</v>
      </c>
      <c r="AH51" s="142">
        <f>AB51-AG51*'Calculation Tool'!$H$18</f>
        <v>1.1064120498200927</v>
      </c>
      <c r="AI51" s="46"/>
      <c r="AJ51" s="46"/>
      <c r="AK51" s="143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144"/>
      <c r="BB51" s="46"/>
      <c r="BC51" s="46"/>
      <c r="BD51" s="46"/>
      <c r="BE51" s="46"/>
      <c r="BF51" s="143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</row>
    <row r="52" spans="1:74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138">
        <f t="shared" si="4"/>
        <v>99.645833333334181</v>
      </c>
      <c r="AB52" s="139">
        <f t="shared" si="5"/>
        <v>0.83333333333333337</v>
      </c>
      <c r="AC52" s="139">
        <f t="shared" si="2"/>
        <v>0.83333333333333337</v>
      </c>
      <c r="AD52" s="140">
        <f>'Calculation Tool'!$O$7*'Interactive Chart'!$F$5*COS(('Interactive Chart'!$AA52-'Interactive Chart'!$F$6+'Calculation Tool'!$O$8/24)*2*PI())</f>
        <v>0</v>
      </c>
      <c r="AE52" s="140">
        <f>-'Calculation Tool'!$O$11*'Interactive Chart'!$K$5*COS(('Interactive Chart'!$AA52-'Interactive Chart'!$K$6+'Calculation Tool'!$O$12/24)*2*PI())</f>
        <v>4.9517606565954914E-2</v>
      </c>
      <c r="AF52" s="140">
        <f>-($K$4-$F$4)*'Calculation Tool'!$F$19</f>
        <v>-6.8793619142572293</v>
      </c>
      <c r="AG52" s="141">
        <f t="shared" si="6"/>
        <v>-6.8298443076912747</v>
      </c>
      <c r="AH52" s="142">
        <f>AB52-AG52*'Calculation Tool'!$H$18</f>
        <v>1.1065271056409844</v>
      </c>
      <c r="AI52" s="46"/>
      <c r="AJ52" s="46"/>
      <c r="AK52" s="143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144"/>
      <c r="BB52" s="46"/>
      <c r="BC52" s="46"/>
      <c r="BD52" s="46"/>
      <c r="BE52" s="46"/>
      <c r="BF52" s="143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</row>
    <row r="53" spans="1:74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138">
        <f t="shared" si="4"/>
        <v>99.650000000000844</v>
      </c>
      <c r="AB53" s="139">
        <f t="shared" si="5"/>
        <v>0.83333333333333337</v>
      </c>
      <c r="AC53" s="139">
        <f t="shared" si="2"/>
        <v>0.83333333333333337</v>
      </c>
      <c r="AD53" s="140">
        <f>'Calculation Tool'!$O$7*'Interactive Chart'!$F$5*COS(('Interactive Chart'!$AA53-'Interactive Chart'!$F$6+'Calculation Tool'!$O$8/24)*2*PI())</f>
        <v>0</v>
      </c>
      <c r="AE53" s="140">
        <f>-'Calculation Tool'!$O$11*'Interactive Chart'!$K$5*COS(('Interactive Chart'!$AA53-'Interactive Chart'!$K$6+'Calculation Tool'!$O$12/24)*2*PI())</f>
        <v>4.6607274149594806E-2</v>
      </c>
      <c r="AF53" s="140">
        <f>-($K$4-$F$4)*'Calculation Tool'!$F$19</f>
        <v>-6.8793619142572293</v>
      </c>
      <c r="AG53" s="141">
        <f t="shared" si="6"/>
        <v>-6.8327546401076349</v>
      </c>
      <c r="AH53" s="142">
        <f>AB53-AG53*'Calculation Tool'!$H$18</f>
        <v>1.1066435189376387</v>
      </c>
      <c r="AI53" s="46"/>
      <c r="AJ53" s="46"/>
      <c r="AK53" s="143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144"/>
      <c r="BB53" s="46"/>
      <c r="BC53" s="46"/>
      <c r="BD53" s="46"/>
      <c r="BE53" s="46"/>
      <c r="BF53" s="143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</row>
    <row r="54" spans="1:74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138">
        <f t="shared" si="4"/>
        <v>99.654166666667507</v>
      </c>
      <c r="AB54" s="139">
        <f t="shared" si="5"/>
        <v>0.83333333333333337</v>
      </c>
      <c r="AC54" s="139">
        <f t="shared" si="2"/>
        <v>0.83333333333333337</v>
      </c>
      <c r="AD54" s="140">
        <f>'Calculation Tool'!$O$7*'Interactive Chart'!$F$5*COS(('Interactive Chart'!$AA54-'Interactive Chart'!$F$6+'Calculation Tool'!$O$8/24)*2*PI())</f>
        <v>0</v>
      </c>
      <c r="AE54" s="140">
        <f>-'Calculation Tool'!$O$11*'Interactive Chart'!$K$5*COS(('Interactive Chart'!$AA54-'Interactive Chart'!$K$6+'Calculation Tool'!$O$12/24)*2*PI())</f>
        <v>4.3664999435605242E-2</v>
      </c>
      <c r="AF54" s="140">
        <f>-($K$4-$F$4)*'Calculation Tool'!$F$19</f>
        <v>-6.8793619142572293</v>
      </c>
      <c r="AG54" s="141">
        <f t="shared" si="6"/>
        <v>-6.8356969148216242</v>
      </c>
      <c r="AH54" s="142">
        <f>AB54-AG54*'Calculation Tool'!$H$18</f>
        <v>1.1067612099261983</v>
      </c>
      <c r="AI54" s="46"/>
      <c r="AJ54" s="46"/>
      <c r="AK54" s="143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144"/>
      <c r="BB54" s="46"/>
      <c r="BC54" s="46"/>
      <c r="BD54" s="46"/>
      <c r="BE54" s="46"/>
      <c r="BF54" s="143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</row>
    <row r="55" spans="1:74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138">
        <f t="shared" si="4"/>
        <v>99.65833333333417</v>
      </c>
      <c r="AB55" s="139">
        <f t="shared" si="5"/>
        <v>0.83333333333333337</v>
      </c>
      <c r="AC55" s="139">
        <f t="shared" si="2"/>
        <v>0.83333333333333337</v>
      </c>
      <c r="AD55" s="140">
        <f>'Calculation Tool'!$O$7*'Interactive Chart'!$F$5*COS(('Interactive Chart'!$AA55-'Interactive Chart'!$F$6+'Calculation Tool'!$O$8/24)*2*PI())</f>
        <v>0</v>
      </c>
      <c r="AE55" s="140">
        <f>-'Calculation Tool'!$O$11*'Interactive Chart'!$K$5*COS(('Interactive Chart'!$AA55-'Interactive Chart'!$K$6+'Calculation Tool'!$O$12/24)*2*PI())</f>
        <v>4.0692798912117863E-2</v>
      </c>
      <c r="AF55" s="140">
        <f>-($K$4-$F$4)*'Calculation Tool'!$F$19</f>
        <v>-6.8793619142572293</v>
      </c>
      <c r="AG55" s="141">
        <f t="shared" si="6"/>
        <v>-6.8386691153451116</v>
      </c>
      <c r="AH55" s="142">
        <f>AB55-AG55*'Calculation Tool'!$H$18</f>
        <v>1.1068800979471378</v>
      </c>
      <c r="AI55" s="46"/>
      <c r="AJ55" s="46"/>
      <c r="AK55" s="143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144"/>
      <c r="BB55" s="46"/>
      <c r="BC55" s="46"/>
      <c r="BD55" s="46"/>
      <c r="BE55" s="46"/>
      <c r="BF55" s="143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</row>
    <row r="56" spans="1:74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138">
        <f t="shared" si="4"/>
        <v>99.662500000000833</v>
      </c>
      <c r="AB56" s="139">
        <f t="shared" si="5"/>
        <v>0.83333333333333337</v>
      </c>
      <c r="AC56" s="139">
        <f t="shared" si="2"/>
        <v>0.83333333333333337</v>
      </c>
      <c r="AD56" s="140">
        <f>'Calculation Tool'!$O$7*'Interactive Chart'!$F$5*COS(('Interactive Chart'!$AA56-'Interactive Chart'!$F$6+'Calculation Tool'!$O$8/24)*2*PI())</f>
        <v>0</v>
      </c>
      <c r="AE56" s="140">
        <f>-'Calculation Tool'!$O$11*'Interactive Chart'!$K$5*COS(('Interactive Chart'!$AA56-'Interactive Chart'!$K$6+'Calculation Tool'!$O$12/24)*2*PI())</f>
        <v>3.7692709576919829E-2</v>
      </c>
      <c r="AF56" s="140">
        <f>-($K$4-$F$4)*'Calculation Tool'!$F$19</f>
        <v>-6.8793619142572293</v>
      </c>
      <c r="AG56" s="141">
        <f t="shared" si="6"/>
        <v>-6.8416692046803096</v>
      </c>
      <c r="AH56" s="142">
        <f>AB56-AG56*'Calculation Tool'!$H$18</f>
        <v>1.1070001015205457</v>
      </c>
      <c r="AI56" s="46"/>
      <c r="AJ56" s="46"/>
      <c r="AK56" s="143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144"/>
      <c r="BB56" s="46"/>
      <c r="BC56" s="46"/>
      <c r="BD56" s="46"/>
      <c r="BE56" s="46"/>
      <c r="BF56" s="143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</row>
    <row r="57" spans="1:74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138">
        <f t="shared" si="4"/>
        <v>99.666666666667496</v>
      </c>
      <c r="AB57" s="139">
        <f t="shared" si="5"/>
        <v>0.83333333333333337</v>
      </c>
      <c r="AC57" s="139">
        <f t="shared" si="2"/>
        <v>0.83333333333333337</v>
      </c>
      <c r="AD57" s="140">
        <f>'Calculation Tool'!$O$7*'Interactive Chart'!$F$5*COS(('Interactive Chart'!$AA57-'Interactive Chart'!$F$6+'Calculation Tool'!$O$8/24)*2*PI())</f>
        <v>0</v>
      </c>
      <c r="AE57" s="140">
        <f>-'Calculation Tool'!$O$11*'Interactive Chart'!$K$5*COS(('Interactive Chart'!$AA57-'Interactive Chart'!$K$6+'Calculation Tool'!$O$12/24)*2*PI())</f>
        <v>3.4666787541357616E-2</v>
      </c>
      <c r="AF57" s="140">
        <f>-($K$4-$F$4)*'Calculation Tool'!$F$19</f>
        <v>-6.8793619142572293</v>
      </c>
      <c r="AG57" s="141">
        <f t="shared" si="6"/>
        <v>-6.8446951267158713</v>
      </c>
      <c r="AH57" s="142">
        <f>AB57-AG57*'Calculation Tool'!$H$18</f>
        <v>1.1071211384019684</v>
      </c>
      <c r="AI57" s="46"/>
      <c r="AJ57" s="46"/>
      <c r="AK57" s="143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144"/>
      <c r="BB57" s="46"/>
      <c r="BC57" s="46"/>
      <c r="BD57" s="46"/>
      <c r="BE57" s="46"/>
      <c r="BF57" s="143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</row>
    <row r="58" spans="1:74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138">
        <f t="shared" si="4"/>
        <v>99.670833333334159</v>
      </c>
      <c r="AB58" s="139">
        <f t="shared" si="5"/>
        <v>0.83333333333333337</v>
      </c>
      <c r="AC58" s="139">
        <f t="shared" si="2"/>
        <v>0.83333333333333337</v>
      </c>
      <c r="AD58" s="140">
        <f>'Calculation Tool'!$O$7*'Interactive Chart'!$F$5*COS(('Interactive Chart'!$AA58-'Interactive Chart'!$F$6+'Calculation Tool'!$O$8/24)*2*PI())</f>
        <v>0</v>
      </c>
      <c r="AE58" s="140">
        <f>-'Calculation Tool'!$O$11*'Interactive Chart'!$K$5*COS(('Interactive Chart'!$AA58-'Interactive Chart'!$K$6+'Calculation Tool'!$O$12/24)*2*PI())</f>
        <v>3.1617106621259203E-2</v>
      </c>
      <c r="AF58" s="140">
        <f>-($K$4-$F$4)*'Calculation Tool'!$F$19</f>
        <v>-6.8793619142572293</v>
      </c>
      <c r="AG58" s="141">
        <f t="shared" si="6"/>
        <v>-6.8477448076359702</v>
      </c>
      <c r="AH58" s="142">
        <f>AB58-AG58*'Calculation Tool'!$H$18</f>
        <v>1.1072431256387723</v>
      </c>
      <c r="AI58" s="46"/>
      <c r="AJ58" s="46"/>
      <c r="AK58" s="143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144"/>
      <c r="BB58" s="46"/>
      <c r="BC58" s="46"/>
      <c r="BD58" s="46"/>
      <c r="BE58" s="46"/>
      <c r="BF58" s="143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</row>
    <row r="59" spans="1:74" x14ac:dyDescent="0.25">
      <c r="A59" s="46"/>
      <c r="B59" s="46"/>
      <c r="C59" s="98"/>
      <c r="D59" s="98" t="s">
        <v>262</v>
      </c>
      <c r="E59" s="98"/>
      <c r="F59" s="98"/>
      <c r="G59" s="98"/>
      <c r="H59" s="98"/>
      <c r="I59" s="98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138">
        <f t="shared" si="4"/>
        <v>99.675000000000821</v>
      </c>
      <c r="AB59" s="139">
        <f t="shared" si="5"/>
        <v>0.83333333333333337</v>
      </c>
      <c r="AC59" s="139">
        <f t="shared" si="2"/>
        <v>0.83333333333333337</v>
      </c>
      <c r="AD59" s="140">
        <f>'Calculation Tool'!$O$7*'Interactive Chart'!$F$5*COS(('Interactive Chart'!$AA59-'Interactive Chart'!$F$6+'Calculation Tool'!$O$8/24)*2*PI())</f>
        <v>0</v>
      </c>
      <c r="AE59" s="140">
        <f>-'Calculation Tool'!$O$11*'Interactive Chart'!$K$5*COS(('Interactive Chart'!$AA59-'Interactive Chart'!$K$6+'Calculation Tool'!$O$12/24)*2*PI())</f>
        <v>2.8545756915605649E-2</v>
      </c>
      <c r="AF59" s="140">
        <f>-($K$4-$F$4)*'Calculation Tool'!$F$19</f>
        <v>-6.8793619142572293</v>
      </c>
      <c r="AG59" s="141">
        <f t="shared" si="6"/>
        <v>-6.8508161573416233</v>
      </c>
      <c r="AH59" s="142">
        <f>AB59-AG59*'Calculation Tool'!$H$18</f>
        <v>1.1073659796269983</v>
      </c>
      <c r="AI59" s="46"/>
      <c r="AJ59" s="46"/>
      <c r="AK59" s="143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144"/>
      <c r="BB59" s="46"/>
      <c r="BC59" s="46"/>
      <c r="BD59" s="46"/>
      <c r="BE59" s="46"/>
      <c r="BF59" s="143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</row>
    <row r="60" spans="1:74" x14ac:dyDescent="0.25">
      <c r="A60" s="46"/>
      <c r="B60" s="46"/>
      <c r="C60" s="46"/>
      <c r="D60" s="98" t="s">
        <v>263</v>
      </c>
      <c r="E60" s="98"/>
      <c r="F60" s="98"/>
      <c r="G60" s="98"/>
      <c r="H60" s="98"/>
      <c r="I60" s="98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138">
        <f t="shared" si="4"/>
        <v>99.679166666667484</v>
      </c>
      <c r="AB60" s="139">
        <f t="shared" si="5"/>
        <v>0.83333333333333337</v>
      </c>
      <c r="AC60" s="139">
        <f t="shared" si="2"/>
        <v>0.83333333333333337</v>
      </c>
      <c r="AD60" s="140">
        <f>'Calculation Tool'!$O$7*'Interactive Chart'!$F$5*COS(('Interactive Chart'!$AA60-'Interactive Chart'!$F$6+'Calculation Tool'!$O$8/24)*2*PI())</f>
        <v>0</v>
      </c>
      <c r="AE60" s="140">
        <f>-'Calculation Tool'!$O$11*'Interactive Chart'!$K$5*COS(('Interactive Chart'!$AA60-'Interactive Chart'!$K$6+'Calculation Tool'!$O$12/24)*2*PI())</f>
        <v>2.5454843374041192E-2</v>
      </c>
      <c r="AF60" s="140">
        <f>-($K$4-$F$4)*'Calculation Tool'!$F$19</f>
        <v>-6.8793619142572293</v>
      </c>
      <c r="AG60" s="141">
        <f t="shared" si="6"/>
        <v>-6.8539070708831877</v>
      </c>
      <c r="AH60" s="142">
        <f>AB60-AG60*'Calculation Tool'!$H$18</f>
        <v>1.1074896161686609</v>
      </c>
      <c r="AI60" s="46"/>
      <c r="AJ60" s="46"/>
      <c r="AK60" s="143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144"/>
      <c r="BB60" s="46"/>
      <c r="BC60" s="46"/>
      <c r="BD60" s="46"/>
      <c r="BE60" s="46"/>
      <c r="BF60" s="143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</row>
    <row r="61" spans="1:74" x14ac:dyDescent="0.25">
      <c r="A61" s="46"/>
      <c r="B61" s="46"/>
      <c r="C61" s="46"/>
      <c r="D61" s="98" t="s">
        <v>265</v>
      </c>
      <c r="E61" s="98"/>
      <c r="F61" s="98"/>
      <c r="G61" s="98"/>
      <c r="H61" s="98"/>
      <c r="I61" s="98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138">
        <f t="shared" si="4"/>
        <v>99.683333333334147</v>
      </c>
      <c r="AB61" s="139">
        <f t="shared" si="5"/>
        <v>0.83333333333333337</v>
      </c>
      <c r="AC61" s="139">
        <f t="shared" si="2"/>
        <v>0.83333333333333337</v>
      </c>
      <c r="AD61" s="140">
        <f>'Calculation Tool'!$O$7*'Interactive Chart'!$F$5*COS(('Interactive Chart'!$AA61-'Interactive Chart'!$F$6+'Calculation Tool'!$O$8/24)*2*PI())</f>
        <v>0</v>
      </c>
      <c r="AE61" s="140">
        <f>-'Calculation Tool'!$O$11*'Interactive Chart'!$K$5*COS(('Interactive Chart'!$AA61-'Interactive Chart'!$K$6+'Calculation Tool'!$O$12/24)*2*PI())</f>
        <v>2.234648435432594E-2</v>
      </c>
      <c r="AF61" s="140">
        <f>-($K$4-$F$4)*'Calculation Tool'!$F$19</f>
        <v>-6.8793619142572293</v>
      </c>
      <c r="AG61" s="141">
        <f t="shared" si="6"/>
        <v>-6.8570154299029031</v>
      </c>
      <c r="AH61" s="142">
        <f>AB61-AG61*'Calculation Tool'!$H$18</f>
        <v>1.1076139505294496</v>
      </c>
      <c r="AI61" s="46"/>
      <c r="AJ61" s="46"/>
      <c r="AK61" s="143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144"/>
      <c r="BB61" s="46"/>
      <c r="BC61" s="46"/>
      <c r="BD61" s="46"/>
      <c r="BE61" s="46"/>
      <c r="BF61" s="143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</row>
    <row r="62" spans="1:74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38">
        <f t="shared" si="4"/>
        <v>99.68750000000081</v>
      </c>
      <c r="AB62" s="139">
        <f t="shared" si="5"/>
        <v>0.83333333333333337</v>
      </c>
      <c r="AC62" s="139">
        <f t="shared" si="2"/>
        <v>0.83333333333333337</v>
      </c>
      <c r="AD62" s="140">
        <f>'Calculation Tool'!$O$7*'Interactive Chart'!$F$5*COS(('Interactive Chart'!$AA62-'Interactive Chart'!$F$6+'Calculation Tool'!$O$8/24)*2*PI())</f>
        <v>0</v>
      </c>
      <c r="AE62" s="140">
        <f>-'Calculation Tool'!$O$11*'Interactive Chart'!$K$5*COS(('Interactive Chart'!$AA62-'Interactive Chart'!$K$6+'Calculation Tool'!$O$12/24)*2*PI())</f>
        <v>1.9222810170479609E-2</v>
      </c>
      <c r="AF62" s="140">
        <f>-($K$4-$F$4)*'Calculation Tool'!$F$19</f>
        <v>-6.8793619142572293</v>
      </c>
      <c r="AG62" s="141">
        <f t="shared" si="6"/>
        <v>-6.8601391040867501</v>
      </c>
      <c r="AH62" s="142">
        <f>AB62-AG62*'Calculation Tool'!$H$18</f>
        <v>1.1077388974968034</v>
      </c>
      <c r="AI62" s="46"/>
      <c r="AJ62" s="46"/>
      <c r="AK62" s="143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144"/>
      <c r="BB62" s="46"/>
      <c r="BC62" s="46"/>
      <c r="BD62" s="46"/>
      <c r="BE62" s="46"/>
      <c r="BF62" s="143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</row>
    <row r="63" spans="1:74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138">
        <f t="shared" si="4"/>
        <v>99.691666666667473</v>
      </c>
      <c r="AB63" s="139">
        <f t="shared" si="5"/>
        <v>0.83333333333333337</v>
      </c>
      <c r="AC63" s="139">
        <f t="shared" si="2"/>
        <v>0.83333333333333337</v>
      </c>
      <c r="AD63" s="140">
        <f>'Calculation Tool'!$O$7*'Interactive Chart'!$F$5*COS(('Interactive Chart'!$AA63-'Interactive Chart'!$F$6+'Calculation Tool'!$O$8/24)*2*PI())</f>
        <v>0</v>
      </c>
      <c r="AE63" s="140">
        <f>-'Calculation Tool'!$O$11*'Interactive Chart'!$K$5*COS(('Interactive Chart'!$AA63-'Interactive Chart'!$K$6+'Calculation Tool'!$O$12/24)*2*PI())</f>
        <v>1.608596163272967E-2</v>
      </c>
      <c r="AF63" s="140">
        <f>-($K$4-$F$4)*'Calculation Tool'!$F$19</f>
        <v>-6.8793619142572293</v>
      </c>
      <c r="AG63" s="141">
        <f t="shared" si="6"/>
        <v>-6.8632759526245</v>
      </c>
      <c r="AH63" s="142">
        <f>AB63-AG63*'Calculation Tool'!$H$18</f>
        <v>1.1078643714383134</v>
      </c>
      <c r="AI63" s="46"/>
      <c r="AJ63" s="46"/>
      <c r="AK63" s="143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144"/>
      <c r="BB63" s="46"/>
      <c r="BC63" s="46"/>
      <c r="BD63" s="46"/>
      <c r="BE63" s="46"/>
      <c r="BF63" s="143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</row>
    <row r="64" spans="1:74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138">
        <f t="shared" si="4"/>
        <v>99.695833333334136</v>
      </c>
      <c r="AB64" s="139">
        <f t="shared" si="5"/>
        <v>0.83333333333333337</v>
      </c>
      <c r="AC64" s="139">
        <f t="shared" si="2"/>
        <v>0.83333333333333337</v>
      </c>
      <c r="AD64" s="140">
        <f>'Calculation Tool'!$O$7*'Interactive Chart'!$F$5*COS(('Interactive Chart'!$AA64-'Interactive Chart'!$F$6+'Calculation Tool'!$O$8/24)*2*PI())</f>
        <v>0</v>
      </c>
      <c r="AE64" s="140">
        <f>-'Calculation Tool'!$O$11*'Interactive Chart'!$K$5*COS(('Interactive Chart'!$AA64-'Interactive Chart'!$K$6+'Calculation Tool'!$O$12/24)*2*PI())</f>
        <v>1.293808858040205E-2</v>
      </c>
      <c r="AF64" s="140">
        <f>-($K$4-$F$4)*'Calculation Tool'!$F$19</f>
        <v>-6.8793619142572293</v>
      </c>
      <c r="AG64" s="141">
        <f t="shared" si="6"/>
        <v>-6.8664238256768275</v>
      </c>
      <c r="AH64" s="142">
        <f>AB64-AG64*'Calculation Tool'!$H$18</f>
        <v>1.1079902863604065</v>
      </c>
      <c r="AI64" s="46"/>
      <c r="AJ64" s="46"/>
      <c r="AK64" s="143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144"/>
      <c r="BB64" s="46"/>
      <c r="BC64" s="46"/>
      <c r="BD64" s="46"/>
      <c r="BE64" s="46"/>
      <c r="BF64" s="143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</row>
    <row r="65" spans="1:74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138">
        <f t="shared" si="4"/>
        <v>99.700000000000799</v>
      </c>
      <c r="AB65" s="139">
        <f t="shared" si="5"/>
        <v>0.83333333333333337</v>
      </c>
      <c r="AC65" s="139">
        <f t="shared" si="2"/>
        <v>0.83333333333333337</v>
      </c>
      <c r="AD65" s="140">
        <f>'Calculation Tool'!$O$7*'Interactive Chart'!$F$5*COS(('Interactive Chart'!$AA65-'Interactive Chart'!$F$6+'Calculation Tool'!$O$8/24)*2*PI())</f>
        <v>0</v>
      </c>
      <c r="AE65" s="140">
        <f>-'Calculation Tool'!$O$11*'Interactive Chart'!$K$5*COS(('Interactive Chart'!$AA65-'Interactive Chart'!$K$6+'Calculation Tool'!$O$12/24)*2*PI())</f>
        <v>9.7813484084197048E-3</v>
      </c>
      <c r="AF65" s="140">
        <f>-($K$4-$F$4)*'Calculation Tool'!$F$19</f>
        <v>-6.8793619142572293</v>
      </c>
      <c r="AG65" s="141">
        <f t="shared" si="6"/>
        <v>-6.8695805658488096</v>
      </c>
      <c r="AH65" s="142">
        <f>AB65-AG65*'Calculation Tool'!$H$18</f>
        <v>1.1081165559672859</v>
      </c>
      <c r="AI65" s="46"/>
      <c r="AJ65" s="46"/>
      <c r="AK65" s="143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144"/>
      <c r="BB65" s="46"/>
      <c r="BC65" s="46"/>
      <c r="BD65" s="46"/>
      <c r="BE65" s="46"/>
      <c r="BF65" s="143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</row>
    <row r="66" spans="1:74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138">
        <f t="shared" si="4"/>
        <v>99.704166666667462</v>
      </c>
      <c r="AB66" s="139">
        <f t="shared" si="5"/>
        <v>0.83333333333333337</v>
      </c>
      <c r="AC66" s="139">
        <f t="shared" si="2"/>
        <v>0.83333333333333337</v>
      </c>
      <c r="AD66" s="140">
        <f>'Calculation Tool'!$O$7*'Interactive Chart'!$F$5*COS(('Interactive Chart'!$AA66-'Interactive Chart'!$F$6+'Calculation Tool'!$O$8/24)*2*PI())</f>
        <v>0</v>
      </c>
      <c r="AE66" s="140">
        <f>-'Calculation Tool'!$O$11*'Interactive Chart'!$K$5*COS(('Interactive Chart'!$AA66-'Interactive Chart'!$K$6+'Calculation Tool'!$O$12/24)*2*PI())</f>
        <v>6.6179045888274763E-3</v>
      </c>
      <c r="AF66" s="140">
        <f>-($K$4-$F$4)*'Calculation Tool'!$F$19</f>
        <v>-6.8793619142572293</v>
      </c>
      <c r="AG66" s="141">
        <f t="shared" si="6"/>
        <v>-6.872744009668402</v>
      </c>
      <c r="AH66" s="142">
        <f>AB66-AG66*'Calculation Tool'!$H$18</f>
        <v>1.1082430937200693</v>
      </c>
      <c r="AI66" s="46"/>
      <c r="AJ66" s="46"/>
      <c r="AK66" s="143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144"/>
      <c r="BB66" s="46"/>
      <c r="BC66" s="46"/>
      <c r="BD66" s="46"/>
      <c r="BE66" s="46"/>
      <c r="BF66" s="143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</row>
    <row r="67" spans="1:74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138">
        <f t="shared" si="4"/>
        <v>99.708333333334124</v>
      </c>
      <c r="AB67" s="139">
        <f t="shared" si="5"/>
        <v>0.83333333333333337</v>
      </c>
      <c r="AC67" s="139">
        <f t="shared" si="2"/>
        <v>0.83333333333333337</v>
      </c>
      <c r="AD67" s="140">
        <f>'Calculation Tool'!$O$7*'Interactive Chart'!$F$5*COS(('Interactive Chart'!$AA67-'Interactive Chart'!$F$6+'Calculation Tool'!$O$8/24)*2*PI())</f>
        <v>0</v>
      </c>
      <c r="AE67" s="140">
        <f>-'Calculation Tool'!$O$11*'Interactive Chart'!$K$5*COS(('Interactive Chart'!$AA67-'Interactive Chart'!$K$6+'Calculation Tool'!$O$12/24)*2*PI())</f>
        <v>3.4499251880155328E-3</v>
      </c>
      <c r="AF67" s="140">
        <f>-($K$4-$F$4)*'Calculation Tool'!$F$19</f>
        <v>-6.8793619142572293</v>
      </c>
      <c r="AG67" s="141">
        <f t="shared" si="6"/>
        <v>-6.8759119890692135</v>
      </c>
      <c r="AH67" s="142">
        <f>AB67-AG67*'Calculation Tool'!$H$18</f>
        <v>1.1083698128961019</v>
      </c>
      <c r="AI67" s="46"/>
      <c r="AJ67" s="46"/>
      <c r="AK67" s="143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144"/>
      <c r="BB67" s="46"/>
      <c r="BC67" s="46"/>
      <c r="BD67" s="46"/>
      <c r="BE67" s="46"/>
      <c r="BF67" s="143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</row>
    <row r="68" spans="1:74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138">
        <f t="shared" si="4"/>
        <v>99.712500000000787</v>
      </c>
      <c r="AB68" s="139">
        <f t="shared" si="5"/>
        <v>0.83333333333333337</v>
      </c>
      <c r="AC68" s="139">
        <f t="shared" si="2"/>
        <v>0.83333333333333337</v>
      </c>
      <c r="AD68" s="140">
        <f>'Calculation Tool'!$O$7*'Interactive Chart'!$F$5*COS(('Interactive Chart'!$AA68-'Interactive Chart'!$F$6+'Calculation Tool'!$O$8/24)*2*PI())</f>
        <v>0</v>
      </c>
      <c r="AE68" s="140">
        <f>-'Calculation Tool'!$O$11*'Interactive Chart'!$K$5*COS(('Interactive Chart'!$AA68-'Interactive Chart'!$K$6+'Calculation Tool'!$O$12/24)*2*PI())</f>
        <v>2.7958138079357917E-4</v>
      </c>
      <c r="AF68" s="140">
        <f>-($K$4-$F$4)*'Calculation Tool'!$F$19</f>
        <v>-6.8793619142572293</v>
      </c>
      <c r="AG68" s="141">
        <f t="shared" si="6"/>
        <v>-6.8790823328764361</v>
      </c>
      <c r="AH68" s="142">
        <f>AB68-AG68*'Calculation Tool'!$H$18</f>
        <v>1.1084966266483909</v>
      </c>
      <c r="AI68" s="46"/>
      <c r="AJ68" s="46"/>
      <c r="AK68" s="143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144"/>
      <c r="BB68" s="46"/>
      <c r="BC68" s="46"/>
      <c r="BD68" s="46"/>
      <c r="BE68" s="46"/>
      <c r="BF68" s="143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</row>
    <row r="69" spans="1:74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138">
        <f t="shared" si="4"/>
        <v>99.71666666666745</v>
      </c>
      <c r="AB69" s="139">
        <f t="shared" si="5"/>
        <v>0.83333333333333337</v>
      </c>
      <c r="AC69" s="139">
        <f t="shared" si="2"/>
        <v>0.83333333333333337</v>
      </c>
      <c r="AD69" s="140">
        <f>'Calculation Tool'!$O$7*'Interactive Chart'!$F$5*COS(('Interactive Chart'!$AA69-'Interactive Chart'!$F$6+'Calculation Tool'!$O$8/24)*2*PI())</f>
        <v>0</v>
      </c>
      <c r="AE69" s="140">
        <f>-'Calculation Tool'!$O$11*'Interactive Chart'!$K$5*COS(('Interactive Chart'!$AA69-'Interactive Chart'!$K$6+'Calculation Tool'!$O$12/24)*2*PI())</f>
        <v>-2.8909540375413687E-3</v>
      </c>
      <c r="AF69" s="140">
        <f>-($K$4-$F$4)*'Calculation Tool'!$F$19</f>
        <v>-6.8793619142572293</v>
      </c>
      <c r="AG69" s="141">
        <f t="shared" si="6"/>
        <v>-6.8822528682947706</v>
      </c>
      <c r="AH69" s="142">
        <f>AB69-AG69*'Calculation Tool'!$H$18</f>
        <v>1.1086234480651243</v>
      </c>
      <c r="AI69" s="46"/>
      <c r="AJ69" s="46"/>
      <c r="AK69" s="143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144"/>
      <c r="BB69" s="46"/>
      <c r="BC69" s="46"/>
      <c r="BD69" s="46"/>
      <c r="BE69" s="46"/>
      <c r="BF69" s="143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</row>
    <row r="70" spans="1:74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138">
        <f t="shared" si="4"/>
        <v>99.720833333334113</v>
      </c>
      <c r="AB70" s="139">
        <f t="shared" si="5"/>
        <v>0.83333333333333337</v>
      </c>
      <c r="AC70" s="139">
        <f t="shared" si="2"/>
        <v>0.83333333333333337</v>
      </c>
      <c r="AD70" s="140">
        <f>'Calculation Tool'!$O$7*'Interactive Chart'!$F$5*COS(('Interactive Chart'!$AA70-'Interactive Chart'!$F$6+'Calculation Tool'!$O$8/24)*2*PI())</f>
        <v>0</v>
      </c>
      <c r="AE70" s="140">
        <f>-'Calculation Tool'!$O$11*'Interactive Chart'!$K$5*COS(('Interactive Chart'!$AA70-'Interactive Chart'!$K$6+'Calculation Tool'!$O$12/24)*2*PI())</f>
        <v>-6.0595081403716075E-3</v>
      </c>
      <c r="AF70" s="140">
        <f>-($K$4-$F$4)*'Calculation Tool'!$F$19</f>
        <v>-6.8793619142572293</v>
      </c>
      <c r="AG70" s="141">
        <f t="shared" si="6"/>
        <v>-6.8854214223976014</v>
      </c>
      <c r="AH70" s="142">
        <f>AB70-AG70*'Calculation Tool'!$H$18</f>
        <v>1.1087501902292374</v>
      </c>
      <c r="AI70" s="46"/>
      <c r="AJ70" s="46"/>
      <c r="AK70" s="143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144"/>
      <c r="BB70" s="46"/>
      <c r="BC70" s="46"/>
      <c r="BD70" s="46"/>
      <c r="BE70" s="46"/>
      <c r="BF70" s="143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</row>
    <row r="71" spans="1:74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138">
        <f t="shared" si="4"/>
        <v>99.725000000000776</v>
      </c>
      <c r="AB71" s="139">
        <f t="shared" si="5"/>
        <v>0.83333333333333337</v>
      </c>
      <c r="AC71" s="139">
        <f t="shared" ref="AC71:AC134" si="7">MIN($AB$127:$AB$567)</f>
        <v>0.83333333333333337</v>
      </c>
      <c r="AD71" s="140">
        <f>'Calculation Tool'!$O$7*'Interactive Chart'!$F$5*COS(('Interactive Chart'!$AA71-'Interactive Chart'!$F$6+'Calculation Tool'!$O$8/24)*2*PI())</f>
        <v>0</v>
      </c>
      <c r="AE71" s="140">
        <f>-'Calculation Tool'!$O$11*'Interactive Chart'!$K$5*COS(('Interactive Chart'!$AA71-'Interactive Chart'!$K$6+'Calculation Tool'!$O$12/24)*2*PI())</f>
        <v>-9.2239093590153805E-3</v>
      </c>
      <c r="AF71" s="140">
        <f>-($K$4-$F$4)*'Calculation Tool'!$F$19</f>
        <v>-6.8793619142572293</v>
      </c>
      <c r="AG71" s="141">
        <f t="shared" si="6"/>
        <v>-6.8885858236162445</v>
      </c>
      <c r="AH71" s="142">
        <f>AB71-AG71*'Calculation Tool'!$H$18</f>
        <v>1.1088767662779833</v>
      </c>
      <c r="AI71" s="46"/>
      <c r="AJ71" s="46"/>
      <c r="AK71" s="143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144"/>
      <c r="BB71" s="46"/>
      <c r="BC71" s="46"/>
      <c r="BD71" s="46"/>
      <c r="BE71" s="46"/>
      <c r="BF71" s="143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</row>
    <row r="72" spans="1:74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138">
        <f t="shared" si="4"/>
        <v>99.729166666667439</v>
      </c>
      <c r="AB72" s="139">
        <f t="shared" si="5"/>
        <v>0.83333333333333337</v>
      </c>
      <c r="AC72" s="139">
        <f t="shared" si="7"/>
        <v>0.83333333333333337</v>
      </c>
      <c r="AD72" s="140">
        <f>'Calculation Tool'!$O$7*'Interactive Chart'!$F$5*COS(('Interactive Chart'!$AA72-'Interactive Chart'!$F$6+'Calculation Tool'!$O$8/24)*2*PI())</f>
        <v>0</v>
      </c>
      <c r="AE72" s="140">
        <f>-'Calculation Tool'!$O$11*'Interactive Chart'!$K$5*COS(('Interactive Chart'!$AA72-'Interactive Chart'!$K$6+'Calculation Tool'!$O$12/24)*2*PI())</f>
        <v>-1.2381988970915331E-2</v>
      </c>
      <c r="AF72" s="140">
        <f>-($K$4-$F$4)*'Calculation Tool'!$F$19</f>
        <v>-6.8793619142572293</v>
      </c>
      <c r="AG72" s="141">
        <f t="shared" si="6"/>
        <v>-6.8917439032281447</v>
      </c>
      <c r="AH72" s="142">
        <f>AB72-AG72*'Calculation Tool'!$H$18</f>
        <v>1.1090030894624592</v>
      </c>
      <c r="AI72" s="46"/>
      <c r="AJ72" s="46"/>
      <c r="AK72" s="143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144"/>
      <c r="BB72" s="46"/>
      <c r="BC72" s="46"/>
      <c r="BD72" s="46"/>
      <c r="BE72" s="46"/>
      <c r="BF72" s="143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</row>
    <row r="73" spans="1:74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138">
        <f t="shared" si="4"/>
        <v>99.733333333334102</v>
      </c>
      <c r="AB73" s="139">
        <f t="shared" si="5"/>
        <v>0.83333333333333337</v>
      </c>
      <c r="AC73" s="139">
        <f t="shared" si="7"/>
        <v>0.83333333333333337</v>
      </c>
      <c r="AD73" s="140">
        <f>'Calculation Tool'!$O$7*'Interactive Chart'!$F$5*COS(('Interactive Chart'!$AA73-'Interactive Chart'!$F$6+'Calculation Tool'!$O$8/24)*2*PI())</f>
        <v>0</v>
      </c>
      <c r="AE73" s="140">
        <f>-'Calculation Tool'!$O$11*'Interactive Chart'!$K$5*COS(('Interactive Chart'!$AA73-'Interactive Chart'!$K$6+'Calculation Tool'!$O$12/24)*2*PI())</f>
        <v>-1.5531582586082487E-2</v>
      </c>
      <c r="AF73" s="140">
        <f>-($K$4-$F$4)*'Calculation Tool'!$F$19</f>
        <v>-6.8793619142572293</v>
      </c>
      <c r="AG73" s="141">
        <f t="shared" si="6"/>
        <v>-6.894893496843312</v>
      </c>
      <c r="AH73" s="142">
        <f>AB73-AG73*'Calculation Tool'!$H$18</f>
        <v>1.1091290732070658</v>
      </c>
      <c r="AI73" s="46"/>
      <c r="AJ73" s="46"/>
      <c r="AK73" s="143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144"/>
      <c r="BB73" s="46"/>
      <c r="BC73" s="46"/>
      <c r="BD73" s="46"/>
      <c r="BE73" s="46"/>
      <c r="BF73" s="143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</row>
    <row r="74" spans="1:74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138">
        <f t="shared" si="4"/>
        <v>99.737500000000765</v>
      </c>
      <c r="AB74" s="139">
        <f t="shared" si="5"/>
        <v>0.83333333333333337</v>
      </c>
      <c r="AC74" s="139">
        <f t="shared" si="7"/>
        <v>0.83333333333333337</v>
      </c>
      <c r="AD74" s="140">
        <f>'Calculation Tool'!$O$7*'Interactive Chart'!$F$5*COS(('Interactive Chart'!$AA74-'Interactive Chart'!$F$6+'Calculation Tool'!$O$8/24)*2*PI())</f>
        <v>0</v>
      </c>
      <c r="AE74" s="140">
        <f>-'Calculation Tool'!$O$11*'Interactive Chart'!$K$5*COS(('Interactive Chart'!$AA74-'Interactive Chart'!$K$6+'Calculation Tool'!$O$12/24)*2*PI())</f>
        <v>-1.8670531630364983E-2</v>
      </c>
      <c r="AF74" s="140">
        <f>-($K$4-$F$4)*'Calculation Tool'!$F$19</f>
        <v>-6.8793619142572293</v>
      </c>
      <c r="AG74" s="141">
        <f t="shared" si="6"/>
        <v>-6.8980324458875941</v>
      </c>
      <c r="AH74" s="142">
        <f>AB74-AG74*'Calculation Tool'!$H$18</f>
        <v>1.1092546311688372</v>
      </c>
      <c r="AI74" s="46"/>
      <c r="AJ74" s="46"/>
      <c r="AK74" s="143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144"/>
      <c r="BB74" s="46"/>
      <c r="BC74" s="46"/>
      <c r="BD74" s="46"/>
      <c r="BE74" s="46"/>
      <c r="BF74" s="143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</row>
    <row r="75" spans="1:74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138">
        <f t="shared" si="4"/>
        <v>99.741666666667427</v>
      </c>
      <c r="AB75" s="139">
        <f t="shared" si="5"/>
        <v>0.83333333333333337</v>
      </c>
      <c r="AC75" s="139">
        <f t="shared" si="7"/>
        <v>0.83333333333333337</v>
      </c>
      <c r="AD75" s="140">
        <f>'Calculation Tool'!$O$7*'Interactive Chart'!$F$5*COS(('Interactive Chart'!$AA75-'Interactive Chart'!$F$6+'Calculation Tool'!$O$8/24)*2*PI())</f>
        <v>0</v>
      </c>
      <c r="AE75" s="140">
        <f>-'Calculation Tool'!$O$11*'Interactive Chart'!$K$5*COS(('Interactive Chart'!$AA75-'Interactive Chart'!$K$6+'Calculation Tool'!$O$12/24)*2*PI())</f>
        <v>-2.1796684824868334E-2</v>
      </c>
      <c r="AF75" s="140">
        <f>-($K$4-$F$4)*'Calculation Tool'!$F$19</f>
        <v>-6.8793619142572293</v>
      </c>
      <c r="AG75" s="141">
        <f t="shared" si="6"/>
        <v>-6.9011585990820974</v>
      </c>
      <c r="AH75" s="142">
        <f>AB75-AG75*'Calculation Tool'!$H$18</f>
        <v>1.1093796772966174</v>
      </c>
      <c r="AI75" s="46"/>
      <c r="AJ75" s="46"/>
      <c r="AK75" s="143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144"/>
      <c r="BB75" s="46"/>
      <c r="BC75" s="46"/>
      <c r="BD75" s="46"/>
      <c r="BE75" s="46"/>
      <c r="BF75" s="143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</row>
    <row r="76" spans="1:74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138">
        <f t="shared" si="4"/>
        <v>99.74583333333409</v>
      </c>
      <c r="AB76" s="139">
        <f t="shared" si="5"/>
        <v>0.83333333333333337</v>
      </c>
      <c r="AC76" s="139">
        <f t="shared" si="7"/>
        <v>0.83333333333333337</v>
      </c>
      <c r="AD76" s="140">
        <f>'Calculation Tool'!$O$7*'Interactive Chart'!$F$5*COS(('Interactive Chart'!$AA76-'Interactive Chart'!$F$6+'Calculation Tool'!$O$8/24)*2*PI())</f>
        <v>0</v>
      </c>
      <c r="AE76" s="140">
        <f>-'Calculation Tool'!$O$11*'Interactive Chart'!$K$5*COS(('Interactive Chart'!$AA76-'Interactive Chart'!$K$6+'Calculation Tool'!$O$12/24)*2*PI())</f>
        <v>-2.4907899660375002E-2</v>
      </c>
      <c r="AF76" s="140">
        <f>-($K$4-$F$4)*'Calculation Tool'!$F$19</f>
        <v>-6.8793619142572293</v>
      </c>
      <c r="AG76" s="141">
        <f t="shared" si="6"/>
        <v>-6.9042698139176046</v>
      </c>
      <c r="AH76" s="142">
        <f>AB76-AG76*'Calculation Tool'!$H$18</f>
        <v>1.1095041258900376</v>
      </c>
      <c r="AI76" s="46"/>
      <c r="AJ76" s="46"/>
      <c r="AK76" s="143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144"/>
      <c r="BB76" s="46"/>
      <c r="BC76" s="46"/>
      <c r="BD76" s="46"/>
      <c r="BE76" s="46"/>
      <c r="BF76" s="143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</row>
    <row r="77" spans="1:74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138">
        <f t="shared" si="4"/>
        <v>99.750000000000753</v>
      </c>
      <c r="AB77" s="139">
        <f t="shared" si="5"/>
        <v>0.83333333333333337</v>
      </c>
      <c r="AC77" s="139">
        <f t="shared" si="7"/>
        <v>0.83333333333333337</v>
      </c>
      <c r="AD77" s="140">
        <f>'Calculation Tool'!$O$7*'Interactive Chart'!$F$5*COS(('Interactive Chart'!$AA77-'Interactive Chart'!$F$6+'Calculation Tool'!$O$8/24)*2*PI())</f>
        <v>0</v>
      </c>
      <c r="AE77" s="140">
        <f>-'Calculation Tool'!$O$11*'Interactive Chart'!$K$5*COS(('Interactive Chart'!$AA77-'Interactive Chart'!$K$6+'Calculation Tool'!$O$12/24)*2*PI())</f>
        <v>-2.8002043865631775E-2</v>
      </c>
      <c r="AF77" s="140">
        <f>-($K$4-$F$4)*'Calculation Tool'!$F$19</f>
        <v>-6.8793619142572293</v>
      </c>
      <c r="AG77" s="141">
        <f t="shared" si="6"/>
        <v>-6.9073639581228612</v>
      </c>
      <c r="AH77" s="142">
        <f>AB77-AG77*'Calculation Tool'!$H$18</f>
        <v>1.1096278916582478</v>
      </c>
      <c r="AI77" s="46"/>
      <c r="AJ77" s="46"/>
      <c r="AK77" s="143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144"/>
      <c r="BB77" s="46"/>
      <c r="BC77" s="46"/>
      <c r="BD77" s="46"/>
      <c r="BE77" s="46"/>
      <c r="BF77" s="143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</row>
    <row r="78" spans="1:74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138">
        <f t="shared" si="4"/>
        <v>99.754166666667416</v>
      </c>
      <c r="AB78" s="139">
        <f t="shared" si="5"/>
        <v>0.83333333333333337</v>
      </c>
      <c r="AC78" s="139">
        <f t="shared" si="7"/>
        <v>0.83333333333333337</v>
      </c>
      <c r="AD78" s="140">
        <f>'Calculation Tool'!$O$7*'Interactive Chart'!$F$5*COS(('Interactive Chart'!$AA78-'Interactive Chart'!$F$6+'Calculation Tool'!$O$8/24)*2*PI())</f>
        <v>0</v>
      </c>
      <c r="AE78" s="140">
        <f>-'Calculation Tool'!$O$11*'Interactive Chart'!$K$5*COS(('Interactive Chart'!$AA78-'Interactive Chart'!$K$6+'Calculation Tool'!$O$12/24)*2*PI())</f>
        <v>-3.1076996868743014E-2</v>
      </c>
      <c r="AF78" s="140">
        <f>-($K$4-$F$4)*'Calculation Tool'!$F$19</f>
        <v>-6.8793619142572293</v>
      </c>
      <c r="AG78" s="141">
        <f t="shared" si="6"/>
        <v>-6.9104389111259721</v>
      </c>
      <c r="AH78" s="142">
        <f>AB78-AG78*'Calculation Tool'!$H$18</f>
        <v>1.1097508897783723</v>
      </c>
      <c r="AI78" s="46"/>
      <c r="AJ78" s="46"/>
      <c r="AK78" s="143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144"/>
      <c r="BB78" s="46"/>
      <c r="BC78" s="46"/>
      <c r="BD78" s="46"/>
      <c r="BE78" s="46"/>
      <c r="BF78" s="143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</row>
    <row r="79" spans="1:74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138">
        <f t="shared" si="4"/>
        <v>99.758333333334079</v>
      </c>
      <c r="AB79" s="139">
        <f t="shared" si="5"/>
        <v>0.83333333333333337</v>
      </c>
      <c r="AC79" s="139">
        <f t="shared" si="7"/>
        <v>0.83333333333333337</v>
      </c>
      <c r="AD79" s="140">
        <f>'Calculation Tool'!$O$7*'Interactive Chart'!$F$5*COS(('Interactive Chart'!$AA79-'Interactive Chart'!$F$6+'Calculation Tool'!$O$8/24)*2*PI())</f>
        <v>0</v>
      </c>
      <c r="AE79" s="140">
        <f>-'Calculation Tool'!$O$11*'Interactive Chart'!$K$5*COS(('Interactive Chart'!$AA79-'Interactive Chart'!$K$6+'Calculation Tool'!$O$12/24)*2*PI())</f>
        <v>-3.413065125054441E-2</v>
      </c>
      <c r="AF79" s="140">
        <f>-($K$4-$F$4)*'Calculation Tool'!$F$19</f>
        <v>-6.8793619142572293</v>
      </c>
      <c r="AG79" s="141">
        <f t="shared" si="6"/>
        <v>-6.9134925655077737</v>
      </c>
      <c r="AH79" s="142">
        <f>AB79-AG79*'Calculation Tool'!$H$18</f>
        <v>1.1098730359536444</v>
      </c>
      <c r="AI79" s="46"/>
      <c r="AJ79" s="46"/>
      <c r="AK79" s="143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144"/>
      <c r="BB79" s="46"/>
      <c r="BC79" s="46"/>
      <c r="BD79" s="46"/>
      <c r="BE79" s="46"/>
      <c r="BF79" s="143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</row>
    <row r="80" spans="1:74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138">
        <f t="shared" si="4"/>
        <v>99.762500000000742</v>
      </c>
      <c r="AB80" s="139">
        <f t="shared" si="5"/>
        <v>0.83333333333333337</v>
      </c>
      <c r="AC80" s="139">
        <f t="shared" si="7"/>
        <v>0.83333333333333337</v>
      </c>
      <c r="AD80" s="140">
        <f>'Calculation Tool'!$O$7*'Interactive Chart'!$F$5*COS(('Interactive Chart'!$AA80-'Interactive Chart'!$F$6+'Calculation Tool'!$O$8/24)*2*PI())</f>
        <v>0</v>
      </c>
      <c r="AE80" s="140">
        <f>-'Calculation Tool'!$O$11*'Interactive Chart'!$K$5*COS(('Interactive Chart'!$AA80-'Interactive Chart'!$K$6+'Calculation Tool'!$O$12/24)*2*PI())</f>
        <v>-3.7160914188842722E-2</v>
      </c>
      <c r="AF80" s="140">
        <f>-($K$4-$F$4)*'Calculation Tool'!$F$19</f>
        <v>-6.8793619142572293</v>
      </c>
      <c r="AG80" s="141">
        <f t="shared" si="6"/>
        <v>-6.9165228284460722</v>
      </c>
      <c r="AH80" s="142">
        <f>AB80-AG80*'Calculation Tool'!$H$18</f>
        <v>1.1099942464711763</v>
      </c>
      <c r="AI80" s="46"/>
      <c r="AJ80" s="46"/>
      <c r="AK80" s="143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144"/>
      <c r="BB80" s="46"/>
      <c r="BC80" s="46"/>
      <c r="BD80" s="46"/>
      <c r="BE80" s="46"/>
      <c r="BF80" s="143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</row>
    <row r="81" spans="1:74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138">
        <f t="shared" si="4"/>
        <v>99.766666666667405</v>
      </c>
      <c r="AB81" s="139">
        <f t="shared" si="5"/>
        <v>0.83333333333333337</v>
      </c>
      <c r="AC81" s="139">
        <f t="shared" si="7"/>
        <v>0.83333333333333337</v>
      </c>
      <c r="AD81" s="140">
        <f>'Calculation Tool'!$O$7*'Interactive Chart'!$F$5*COS(('Interactive Chart'!$AA81-'Interactive Chart'!$F$6+'Calculation Tool'!$O$8/24)*2*PI())</f>
        <v>0</v>
      </c>
      <c r="AE81" s="140">
        <f>-'Calculation Tool'!$O$11*'Interactive Chart'!$K$5*COS(('Interactive Chart'!$AA81-'Interactive Chart'!$K$6+'Calculation Tool'!$O$12/24)*2*PI())</f>
        <v>-4.0165708892772059E-2</v>
      </c>
      <c r="AF81" s="140">
        <f>-($K$4-$F$4)*'Calculation Tool'!$F$19</f>
        <v>-6.8793619142572293</v>
      </c>
      <c r="AG81" s="141">
        <f t="shared" si="6"/>
        <v>-6.9195276231500014</v>
      </c>
      <c r="AH81" s="142">
        <f>AB81-AG81*'Calculation Tool'!$H$18</f>
        <v>1.1101144382593335</v>
      </c>
      <c r="AI81" s="46"/>
      <c r="AJ81" s="46"/>
      <c r="AK81" s="143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144"/>
      <c r="BB81" s="46"/>
      <c r="BC81" s="46"/>
      <c r="BD81" s="46"/>
      <c r="BE81" s="46"/>
      <c r="BF81" s="143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</row>
    <row r="82" spans="1:74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138">
        <f t="shared" si="4"/>
        <v>99.770833333334068</v>
      </c>
      <c r="AB82" s="139">
        <f t="shared" si="5"/>
        <v>0.83333333333333337</v>
      </c>
      <c r="AC82" s="139">
        <f t="shared" si="7"/>
        <v>0.83333333333333337</v>
      </c>
      <c r="AD82" s="140">
        <f>'Calculation Tool'!$O$7*'Interactive Chart'!$F$5*COS(('Interactive Chart'!$AA82-'Interactive Chart'!$F$6+'Calculation Tool'!$O$8/24)*2*PI())</f>
        <v>0</v>
      </c>
      <c r="AE82" s="140">
        <f>-'Calculation Tool'!$O$11*'Interactive Chart'!$K$5*COS(('Interactive Chart'!$AA82-'Interactive Chart'!$K$6+'Calculation Tool'!$O$12/24)*2*PI())</f>
        <v>-4.3142976026161288E-2</v>
      </c>
      <c r="AF82" s="140">
        <f>-($K$4-$F$4)*'Calculation Tool'!$F$19</f>
        <v>-6.8793619142572293</v>
      </c>
      <c r="AG82" s="141">
        <f t="shared" si="6"/>
        <v>-6.922504890283391</v>
      </c>
      <c r="AH82" s="142">
        <f>AB82-AG82*'Calculation Tool'!$H$18</f>
        <v>1.110233528944669</v>
      </c>
      <c r="AI82" s="46"/>
      <c r="AJ82" s="46"/>
      <c r="AK82" s="143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144"/>
      <c r="BB82" s="46"/>
      <c r="BC82" s="46"/>
      <c r="BD82" s="46"/>
      <c r="BE82" s="46"/>
      <c r="BF82" s="143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</row>
    <row r="83" spans="1:74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138">
        <f t="shared" si="4"/>
        <v>99.77500000000073</v>
      </c>
      <c r="AB83" s="139">
        <f t="shared" si="5"/>
        <v>0.83333333333333337</v>
      </c>
      <c r="AC83" s="139">
        <f t="shared" si="7"/>
        <v>0.83333333333333337</v>
      </c>
      <c r="AD83" s="140">
        <f>'Calculation Tool'!$O$7*'Interactive Chart'!$F$5*COS(('Interactive Chart'!$AA83-'Interactive Chart'!$F$6+'Calculation Tool'!$O$8/24)*2*PI())</f>
        <v>0</v>
      </c>
      <c r="AE83" s="140">
        <f>-'Calculation Tool'!$O$11*'Interactive Chart'!$K$5*COS(('Interactive Chart'!$AA83-'Interactive Chart'!$K$6+'Calculation Tool'!$O$12/24)*2*PI())</f>
        <v>-4.6090675118809141E-2</v>
      </c>
      <c r="AF83" s="140">
        <f>-($K$4-$F$4)*'Calculation Tool'!$F$19</f>
        <v>-6.8793619142572293</v>
      </c>
      <c r="AG83" s="141">
        <f t="shared" si="6"/>
        <v>-6.9254525893760386</v>
      </c>
      <c r="AH83" s="142">
        <f>AB83-AG83*'Calculation Tool'!$H$18</f>
        <v>1.1103514369083749</v>
      </c>
      <c r="AI83" s="46"/>
      <c r="AJ83" s="46"/>
      <c r="AK83" s="143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144"/>
      <c r="BB83" s="46"/>
      <c r="BC83" s="46"/>
      <c r="BD83" s="46"/>
      <c r="BE83" s="46"/>
      <c r="BF83" s="143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</row>
    <row r="84" spans="1:74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138">
        <f t="shared" si="4"/>
        <v>99.779166666667393</v>
      </c>
      <c r="AB84" s="139">
        <f t="shared" si="5"/>
        <v>0.83333333333333337</v>
      </c>
      <c r="AC84" s="139">
        <f t="shared" si="7"/>
        <v>0.83333333333333337</v>
      </c>
      <c r="AD84" s="140">
        <f>'Calculation Tool'!$O$7*'Interactive Chart'!$F$5*COS(('Interactive Chart'!$AA84-'Interactive Chart'!$F$6+'Calculation Tool'!$O$8/24)*2*PI())</f>
        <v>0</v>
      </c>
      <c r="AE84" s="140">
        <f>-'Calculation Tool'!$O$11*'Interactive Chart'!$K$5*COS(('Interactive Chart'!$AA84-'Interactive Chart'!$K$6+'Calculation Tool'!$O$12/24)*2*PI())</f>
        <v>-4.9006785965023988E-2</v>
      </c>
      <c r="AF84" s="140">
        <f>-($K$4-$F$4)*'Calculation Tool'!$F$19</f>
        <v>-6.8793619142572293</v>
      </c>
      <c r="AG84" s="141">
        <f t="shared" si="6"/>
        <v>-6.9283687002222534</v>
      </c>
      <c r="AH84" s="142">
        <f>AB84-AG84*'Calculation Tool'!$H$18</f>
        <v>1.1104680813422236</v>
      </c>
      <c r="AI84" s="46"/>
      <c r="AJ84" s="46"/>
      <c r="AK84" s="143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144"/>
      <c r="BB84" s="46"/>
      <c r="BC84" s="46"/>
      <c r="BD84" s="46"/>
      <c r="BE84" s="46"/>
      <c r="BF84" s="143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</row>
    <row r="85" spans="1:74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138">
        <f t="shared" si="4"/>
        <v>99.783333333334056</v>
      </c>
      <c r="AB85" s="139">
        <f t="shared" si="5"/>
        <v>0.83333333333333337</v>
      </c>
      <c r="AC85" s="139">
        <f t="shared" si="7"/>
        <v>0.83333333333333337</v>
      </c>
      <c r="AD85" s="140">
        <f>'Calculation Tool'!$O$7*'Interactive Chart'!$F$5*COS(('Interactive Chart'!$AA85-'Interactive Chart'!$F$6+'Calculation Tool'!$O$8/24)*2*PI())</f>
        <v>0</v>
      </c>
      <c r="AE85" s="140">
        <f>-'Calculation Tool'!$O$11*'Interactive Chart'!$K$5*COS(('Interactive Chart'!$AA85-'Interactive Chart'!$K$6+'Calculation Tool'!$O$12/24)*2*PI())</f>
        <v>-5.1889310008081939E-2</v>
      </c>
      <c r="AF85" s="140">
        <f>-($K$4-$F$4)*'Calculation Tool'!$F$19</f>
        <v>-6.8793619142572293</v>
      </c>
      <c r="AG85" s="141">
        <f t="shared" si="6"/>
        <v>-6.9312512242653108</v>
      </c>
      <c r="AH85" s="142">
        <f>AB85-AG85*'Calculation Tool'!$H$18</f>
        <v>1.1105833823039459</v>
      </c>
      <c r="AI85" s="46"/>
      <c r="AJ85" s="46"/>
      <c r="AK85" s="143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144"/>
      <c r="BB85" s="46"/>
      <c r="BC85" s="46"/>
      <c r="BD85" s="46"/>
      <c r="BE85" s="46"/>
      <c r="BF85" s="143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</row>
    <row r="86" spans="1:74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138">
        <f t="shared" si="4"/>
        <v>99.787500000000719</v>
      </c>
      <c r="AB86" s="139">
        <f t="shared" si="5"/>
        <v>0.83333333333333337</v>
      </c>
      <c r="AC86" s="139">
        <f t="shared" si="7"/>
        <v>0.83333333333333337</v>
      </c>
      <c r="AD86" s="140">
        <f>'Calculation Tool'!$O$7*'Interactive Chart'!$F$5*COS(('Interactive Chart'!$AA86-'Interactive Chart'!$F$6+'Calculation Tool'!$O$8/24)*2*PI())</f>
        <v>0</v>
      </c>
      <c r="AE86" s="140">
        <f>-'Calculation Tool'!$O$11*'Interactive Chart'!$K$5*COS(('Interactive Chart'!$AA86-'Interactive Chart'!$K$6+'Calculation Tool'!$O$12/24)*2*PI())</f>
        <v>-5.4736271709976886E-2</v>
      </c>
      <c r="AF86" s="140">
        <f>-($K$4-$F$4)*'Calculation Tool'!$F$19</f>
        <v>-6.8793619142572293</v>
      </c>
      <c r="AG86" s="141">
        <f t="shared" si="6"/>
        <v>-6.9340981859672066</v>
      </c>
      <c r="AH86" s="142">
        <f>AB86-AG86*'Calculation Tool'!$H$18</f>
        <v>1.1106972607720216</v>
      </c>
      <c r="AI86" s="46"/>
      <c r="AJ86" s="46"/>
      <c r="AK86" s="143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144"/>
      <c r="BB86" s="46"/>
      <c r="BC86" s="46"/>
      <c r="BD86" s="46"/>
      <c r="BE86" s="46"/>
      <c r="BF86" s="143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</row>
    <row r="87" spans="1:74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138">
        <f t="shared" si="4"/>
        <v>99.791666666667382</v>
      </c>
      <c r="AB87" s="139">
        <f t="shared" si="5"/>
        <v>0.83333333333333337</v>
      </c>
      <c r="AC87" s="139">
        <f t="shared" si="7"/>
        <v>0.83333333333333337</v>
      </c>
      <c r="AD87" s="140">
        <f>'Calculation Tool'!$O$7*'Interactive Chart'!$F$5*COS(('Interactive Chart'!$AA87-'Interactive Chart'!$F$6+'Calculation Tool'!$O$8/24)*2*PI())</f>
        <v>0</v>
      </c>
      <c r="AE87" s="140">
        <f>-'Calculation Tool'!$O$11*'Interactive Chart'!$K$5*COS(('Interactive Chart'!$AA87-'Interactive Chart'!$K$6+'Calculation Tool'!$O$12/24)*2*PI())</f>
        <v>-5.7545719905391979E-2</v>
      </c>
      <c r="AF87" s="140">
        <f>-($K$4-$F$4)*'Calculation Tool'!$F$19</f>
        <v>-6.8793619142572293</v>
      </c>
      <c r="AG87" s="141">
        <f t="shared" si="6"/>
        <v>-6.9369076341626217</v>
      </c>
      <c r="AH87" s="142">
        <f>AB87-AG87*'Calculation Tool'!$H$18</f>
        <v>1.1108096386998383</v>
      </c>
      <c r="AI87" s="46"/>
      <c r="AJ87" s="46"/>
      <c r="AK87" s="143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144"/>
      <c r="BB87" s="46"/>
      <c r="BC87" s="46"/>
      <c r="BD87" s="46"/>
      <c r="BE87" s="46"/>
      <c r="BF87" s="143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</row>
    <row r="88" spans="1:74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138">
        <f t="shared" si="4"/>
        <v>99.795833333334045</v>
      </c>
      <c r="AB88" s="139">
        <f t="shared" si="5"/>
        <v>0.83333333333333337</v>
      </c>
      <c r="AC88" s="139">
        <f t="shared" si="7"/>
        <v>0.83333333333333337</v>
      </c>
      <c r="AD88" s="140">
        <f>'Calculation Tool'!$O$7*'Interactive Chart'!$F$5*COS(('Interactive Chart'!$AA88-'Interactive Chart'!$F$6+'Calculation Tool'!$O$8/24)*2*PI())</f>
        <v>0</v>
      </c>
      <c r="AE88" s="140">
        <f>-'Calculation Tool'!$O$11*'Interactive Chart'!$K$5*COS(('Interactive Chart'!$AA88-'Interactive Chart'!$K$6+'Calculation Tool'!$O$12/24)*2*PI())</f>
        <v>-6.0315729138856716E-2</v>
      </c>
      <c r="AF88" s="140">
        <f>-($K$4-$F$4)*'Calculation Tool'!$F$19</f>
        <v>-6.8793619142572293</v>
      </c>
      <c r="AG88" s="141">
        <f t="shared" si="6"/>
        <v>-6.9396776433960863</v>
      </c>
      <c r="AH88" s="142">
        <f>AB88-AG88*'Calculation Tool'!$H$18</f>
        <v>1.1109204390691767</v>
      </c>
      <c r="AI88" s="46"/>
      <c r="AJ88" s="46"/>
      <c r="AK88" s="143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144"/>
      <c r="BB88" s="46"/>
      <c r="BC88" s="46"/>
      <c r="BD88" s="46"/>
      <c r="BE88" s="46"/>
      <c r="BF88" s="143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</row>
    <row r="89" spans="1:74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138">
        <f t="shared" si="4"/>
        <v>99.800000000000708</v>
      </c>
      <c r="AB89" s="139">
        <f t="shared" si="5"/>
        <v>0.83333333333333337</v>
      </c>
      <c r="AC89" s="139">
        <f t="shared" si="7"/>
        <v>0.83333333333333337</v>
      </c>
      <c r="AD89" s="140">
        <f>'Calculation Tool'!$O$7*'Interactive Chart'!$F$5*COS(('Interactive Chart'!$AA89-'Interactive Chart'!$F$6+'Calculation Tool'!$O$8/24)*2*PI())</f>
        <v>0</v>
      </c>
      <c r="AE89" s="140">
        <f>-'Calculation Tool'!$O$11*'Interactive Chart'!$K$5*COS(('Interactive Chart'!$AA89-'Interactive Chart'!$K$6+'Calculation Tool'!$O$12/24)*2*PI())</f>
        <v>-6.304440098439576E-2</v>
      </c>
      <c r="AF89" s="140">
        <f>-($K$4-$F$4)*'Calculation Tool'!$F$19</f>
        <v>-6.8793619142572293</v>
      </c>
      <c r="AG89" s="141">
        <f t="shared" si="6"/>
        <v>-6.9424063152416249</v>
      </c>
      <c r="AH89" s="142">
        <f>AB89-AG89*'Calculation Tool'!$H$18</f>
        <v>1.1110295859429984</v>
      </c>
      <c r="AI89" s="46"/>
      <c r="AJ89" s="46"/>
      <c r="AK89" s="143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144"/>
      <c r="BB89" s="46"/>
      <c r="BC89" s="46"/>
      <c r="BD89" s="46"/>
      <c r="BE89" s="46"/>
      <c r="BF89" s="143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</row>
    <row r="90" spans="1:74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138">
        <f t="shared" si="4"/>
        <v>99.804166666667371</v>
      </c>
      <c r="AB90" s="139">
        <f t="shared" si="5"/>
        <v>0.83333333333333337</v>
      </c>
      <c r="AC90" s="139">
        <f t="shared" si="7"/>
        <v>0.83333333333333337</v>
      </c>
      <c r="AD90" s="140">
        <f>'Calculation Tool'!$O$7*'Interactive Chart'!$F$5*COS(('Interactive Chart'!$AA90-'Interactive Chart'!$F$6+'Calculation Tool'!$O$8/24)*2*PI())</f>
        <v>0</v>
      </c>
      <c r="AE90" s="140">
        <f>-'Calculation Tool'!$O$11*'Interactive Chart'!$K$5*COS(('Interactive Chart'!$AA90-'Interactive Chart'!$K$6+'Calculation Tool'!$O$12/24)*2*PI())</f>
        <v>-6.5729865346650082E-2</v>
      </c>
      <c r="AF90" s="140">
        <f>-($K$4-$F$4)*'Calculation Tool'!$F$19</f>
        <v>-6.8793619142572293</v>
      </c>
      <c r="AG90" s="141">
        <f t="shared" si="6"/>
        <v>-6.9450917796038798</v>
      </c>
      <c r="AH90" s="142">
        <f>AB90-AG90*'Calculation Tool'!$H$18</f>
        <v>1.1111370045174886</v>
      </c>
      <c r="AI90" s="46"/>
      <c r="AJ90" s="46"/>
      <c r="AK90" s="143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144"/>
      <c r="BB90" s="46"/>
      <c r="BC90" s="46"/>
      <c r="BD90" s="46"/>
      <c r="BE90" s="46"/>
      <c r="BF90" s="143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</row>
    <row r="91" spans="1:74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138">
        <f t="shared" si="4"/>
        <v>99.808333333334033</v>
      </c>
      <c r="AB91" s="139">
        <f t="shared" si="5"/>
        <v>0.83333333333333337</v>
      </c>
      <c r="AC91" s="139">
        <f t="shared" si="7"/>
        <v>0.83333333333333337</v>
      </c>
      <c r="AD91" s="140">
        <f>'Calculation Tool'!$O$7*'Interactive Chart'!$F$5*COS(('Interactive Chart'!$AA91-'Interactive Chart'!$F$6+'Calculation Tool'!$O$8/24)*2*PI())</f>
        <v>0</v>
      </c>
      <c r="AE91" s="140">
        <f>-'Calculation Tool'!$O$11*'Interactive Chart'!$K$5*COS(('Interactive Chart'!$AA91-'Interactive Chart'!$K$6+'Calculation Tool'!$O$12/24)*2*PI())</f>
        <v>-6.837028174247578E-2</v>
      </c>
      <c r="AF91" s="140">
        <f>-($K$4-$F$4)*'Calculation Tool'!$F$19</f>
        <v>-6.8793619142572293</v>
      </c>
      <c r="AG91" s="141">
        <f t="shared" si="6"/>
        <v>-6.9477321959997047</v>
      </c>
      <c r="AH91" s="142">
        <f>AB91-AG91*'Calculation Tool'!$H$18</f>
        <v>1.1112426211733215</v>
      </c>
      <c r="AI91" s="46"/>
      <c r="AJ91" s="46"/>
      <c r="AK91" s="143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144"/>
      <c r="BB91" s="46"/>
      <c r="BC91" s="46"/>
      <c r="BD91" s="46"/>
      <c r="BE91" s="46"/>
      <c r="BF91" s="143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</row>
    <row r="92" spans="1:74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138">
        <f t="shared" si="4"/>
        <v>99.812500000000696</v>
      </c>
      <c r="AB92" s="139">
        <f t="shared" si="5"/>
        <v>0.83333333333333337</v>
      </c>
      <c r="AC92" s="139">
        <f t="shared" si="7"/>
        <v>0.83333333333333337</v>
      </c>
      <c r="AD92" s="140">
        <f>'Calculation Tool'!$O$7*'Interactive Chart'!$F$5*COS(('Interactive Chart'!$AA92-'Interactive Chart'!$F$6+'Calculation Tool'!$O$8/24)*2*PI())</f>
        <v>0</v>
      </c>
      <c r="AE92" s="140">
        <f>-'Calculation Tool'!$O$11*'Interactive Chart'!$K$5*COS(('Interactive Chart'!$AA92-'Interactive Chart'!$K$6+'Calculation Tool'!$O$12/24)*2*PI())</f>
        <v>-7.0963840562355732E-2</v>
      </c>
      <c r="AF92" s="140">
        <f>-($K$4-$F$4)*'Calculation Tool'!$F$19</f>
        <v>-6.8793619142572293</v>
      </c>
      <c r="AG92" s="141">
        <f t="shared" si="6"/>
        <v>-6.9503257548195849</v>
      </c>
      <c r="AH92" s="142">
        <f>AB92-AG92*'Calculation Tool'!$H$18</f>
        <v>1.1113463635261167</v>
      </c>
      <c r="AI92" s="46"/>
      <c r="AJ92" s="46"/>
      <c r="AK92" s="143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144"/>
      <c r="BB92" s="46"/>
      <c r="BC92" s="46"/>
      <c r="BD92" s="46"/>
      <c r="BE92" s="46"/>
      <c r="BF92" s="143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</row>
    <row r="93" spans="1:74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138">
        <f t="shared" si="4"/>
        <v>99.816666666667359</v>
      </c>
      <c r="AB93" s="139">
        <f t="shared" si="5"/>
        <v>0.83333333333333337</v>
      </c>
      <c r="AC93" s="139">
        <f t="shared" si="7"/>
        <v>0.83333333333333337</v>
      </c>
      <c r="AD93" s="140">
        <f>'Calculation Tool'!$O$7*'Interactive Chart'!$F$5*COS(('Interactive Chart'!$AA93-'Interactive Chart'!$F$6+'Calculation Tool'!$O$8/24)*2*PI())</f>
        <v>0</v>
      </c>
      <c r="AE93" s="140">
        <f>-'Calculation Tool'!$O$11*'Interactive Chart'!$K$5*COS(('Interactive Chart'!$AA93-'Interactive Chart'!$K$6+'Calculation Tool'!$O$12/24)*2*PI())</f>
        <v>-7.3508764310648469E-2</v>
      </c>
      <c r="AF93" s="140">
        <f>-($K$4-$F$4)*'Calculation Tool'!$F$19</f>
        <v>-6.8793619142572293</v>
      </c>
      <c r="AG93" s="141">
        <f t="shared" si="6"/>
        <v>-6.9528706785678782</v>
      </c>
      <c r="AH93" s="142">
        <f>AB93-AG93*'Calculation Tool'!$H$18</f>
        <v>1.1114481604760484</v>
      </c>
      <c r="AI93" s="46"/>
      <c r="AJ93" s="46"/>
      <c r="AK93" s="143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144"/>
      <c r="BB93" s="46"/>
      <c r="BC93" s="46"/>
      <c r="BD93" s="46"/>
      <c r="BE93" s="46"/>
      <c r="BF93" s="143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</row>
    <row r="94" spans="1:74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138">
        <f t="shared" si="4"/>
        <v>99.820833333334022</v>
      </c>
      <c r="AB94" s="139">
        <f t="shared" si="5"/>
        <v>0.83333333333333337</v>
      </c>
      <c r="AC94" s="139">
        <f t="shared" si="7"/>
        <v>0.83333333333333337</v>
      </c>
      <c r="AD94" s="140">
        <f>'Calculation Tool'!$O$7*'Interactive Chart'!$F$5*COS(('Interactive Chart'!$AA94-'Interactive Chart'!$F$6+'Calculation Tool'!$O$8/24)*2*PI())</f>
        <v>0</v>
      </c>
      <c r="AE94" s="140">
        <f>-'Calculation Tool'!$O$11*'Interactive Chart'!$K$5*COS(('Interactive Chart'!$AA94-'Interactive Chart'!$K$6+'Calculation Tool'!$O$12/24)*2*PI())</f>
        <v>-7.6003308823716628E-2</v>
      </c>
      <c r="AF94" s="140">
        <f>-($K$4-$F$4)*'Calculation Tool'!$F$19</f>
        <v>-6.8793619142572293</v>
      </c>
      <c r="AG94" s="141">
        <f t="shared" si="6"/>
        <v>-6.9553652230809462</v>
      </c>
      <c r="AH94" s="142">
        <f>AB94-AG94*'Calculation Tool'!$H$18</f>
        <v>1.1115479422565713</v>
      </c>
      <c r="AI94" s="46"/>
      <c r="AJ94" s="46"/>
      <c r="AK94" s="143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144"/>
      <c r="BB94" s="46"/>
      <c r="BC94" s="46"/>
      <c r="BD94" s="46"/>
      <c r="BE94" s="46"/>
      <c r="BF94" s="143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</row>
    <row r="95" spans="1:74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138">
        <f t="shared" si="4"/>
        <v>99.825000000000685</v>
      </c>
      <c r="AB95" s="139">
        <f t="shared" si="5"/>
        <v>0.83333333333333337</v>
      </c>
      <c r="AC95" s="139">
        <f t="shared" si="7"/>
        <v>0.83333333333333337</v>
      </c>
      <c r="AD95" s="140">
        <f>'Calculation Tool'!$O$7*'Interactive Chart'!$F$5*COS(('Interactive Chart'!$AA95-'Interactive Chart'!$F$6+'Calculation Tool'!$O$8/24)*2*PI())</f>
        <v>0</v>
      </c>
      <c r="AE95" s="140">
        <f>-'Calculation Tool'!$O$11*'Interactive Chart'!$K$5*COS(('Interactive Chart'!$AA95-'Interactive Chart'!$K$6+'Calculation Tool'!$O$12/24)*2*PI())</f>
        <v>-7.8445764465377849E-2</v>
      </c>
      <c r="AF95" s="140">
        <f>-($K$4-$F$4)*'Calculation Tool'!$F$19</f>
        <v>-6.8793619142572293</v>
      </c>
      <c r="AG95" s="141">
        <f t="shared" si="6"/>
        <v>-6.9578076787226069</v>
      </c>
      <c r="AH95" s="142">
        <f>AB95-AG95*'Calculation Tool'!$H$18</f>
        <v>1.1116456404822377</v>
      </c>
      <c r="AI95" s="46"/>
      <c r="AJ95" s="46"/>
      <c r="AK95" s="143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144"/>
      <c r="BB95" s="46"/>
      <c r="BC95" s="46"/>
      <c r="BD95" s="46"/>
      <c r="BE95" s="46"/>
      <c r="BF95" s="143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</row>
    <row r="96" spans="1:74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138">
        <f t="shared" si="4"/>
        <v>99.829166666667348</v>
      </c>
      <c r="AB96" s="139">
        <f t="shared" si="5"/>
        <v>0.83333333333333337</v>
      </c>
      <c r="AC96" s="139">
        <f t="shared" si="7"/>
        <v>0.83333333333333337</v>
      </c>
      <c r="AD96" s="140">
        <f>'Calculation Tool'!$O$7*'Interactive Chart'!$F$5*COS(('Interactive Chart'!$AA96-'Interactive Chart'!$F$6+'Calculation Tool'!$O$8/24)*2*PI())</f>
        <v>0</v>
      </c>
      <c r="AE96" s="140">
        <f>-'Calculation Tool'!$O$11*'Interactive Chart'!$K$5*COS(('Interactive Chart'!$AA96-'Interactive Chart'!$K$6+'Calculation Tool'!$O$12/24)*2*PI())</f>
        <v>-8.0834457298527812E-2</v>
      </c>
      <c r="AF96" s="140">
        <f>-($K$4-$F$4)*'Calculation Tool'!$F$19</f>
        <v>-6.8793619142572293</v>
      </c>
      <c r="AG96" s="141">
        <f t="shared" si="6"/>
        <v>-6.9601963715557575</v>
      </c>
      <c r="AH96" s="142">
        <f>AB96-AG96*'Calculation Tool'!$H$18</f>
        <v>1.1117411881955637</v>
      </c>
      <c r="AI96" s="46"/>
      <c r="AJ96" s="46"/>
      <c r="AK96" s="143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144"/>
      <c r="BB96" s="46"/>
      <c r="BC96" s="46"/>
      <c r="BD96" s="46"/>
      <c r="BE96" s="46"/>
      <c r="BF96" s="143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</row>
    <row r="97" spans="1:74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138">
        <f t="shared" si="4"/>
        <v>99.833333333334011</v>
      </c>
      <c r="AB97" s="139">
        <f t="shared" si="5"/>
        <v>0.83333333333333337</v>
      </c>
      <c r="AC97" s="139">
        <f t="shared" si="7"/>
        <v>0.83333333333333337</v>
      </c>
      <c r="AD97" s="140">
        <f>'Calculation Tool'!$O$7*'Interactive Chart'!$F$5*COS(('Interactive Chart'!$AA97-'Interactive Chart'!$F$6+'Calculation Tool'!$O$8/24)*2*PI())</f>
        <v>0</v>
      </c>
      <c r="AE97" s="140">
        <f>-'Calculation Tool'!$O$11*'Interactive Chart'!$K$5*COS(('Interactive Chart'!$AA97-'Interactive Chart'!$K$6+'Calculation Tool'!$O$12/24)*2*PI())</f>
        <v>-8.3167750232406509E-2</v>
      </c>
      <c r="AF97" s="140">
        <f>-($K$4-$F$4)*'Calculation Tool'!$F$19</f>
        <v>-6.8793619142572293</v>
      </c>
      <c r="AG97" s="141">
        <f t="shared" si="6"/>
        <v>-6.9625296644896357</v>
      </c>
      <c r="AH97" s="142">
        <f>AB97-AG97*'Calculation Tool'!$H$18</f>
        <v>1.1118345199129189</v>
      </c>
      <c r="AI97" s="46"/>
      <c r="AJ97" s="46"/>
      <c r="AK97" s="143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144"/>
      <c r="BB97" s="46"/>
      <c r="BC97" s="46"/>
      <c r="BD97" s="46"/>
      <c r="BE97" s="46"/>
      <c r="BF97" s="143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</row>
    <row r="98" spans="1:74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138">
        <f t="shared" si="4"/>
        <v>99.837500000000674</v>
      </c>
      <c r="AB98" s="139">
        <f t="shared" si="5"/>
        <v>0.83333333333333337</v>
      </c>
      <c r="AC98" s="139">
        <f t="shared" si="7"/>
        <v>0.83333333333333337</v>
      </c>
      <c r="AD98" s="140">
        <f>'Calculation Tool'!$O$7*'Interactive Chart'!$F$5*COS(('Interactive Chart'!$AA98-'Interactive Chart'!$F$6+'Calculation Tool'!$O$8/24)*2*PI())</f>
        <v>0</v>
      </c>
      <c r="AE98" s="140">
        <f>-'Calculation Tool'!$O$11*'Interactive Chart'!$K$5*COS(('Interactive Chart'!$AA98-'Interactive Chart'!$K$6+'Calculation Tool'!$O$12/24)*2*PI())</f>
        <v>-8.5444044144607892E-2</v>
      </c>
      <c r="AF98" s="140">
        <f>-($K$4-$F$4)*'Calculation Tool'!$F$19</f>
        <v>-6.8793619142572293</v>
      </c>
      <c r="AG98" s="141">
        <f t="shared" si="6"/>
        <v>-6.9648059584018371</v>
      </c>
      <c r="AH98" s="142">
        <f>AB98-AG98*'Calculation Tool'!$H$18</f>
        <v>1.1119255716694068</v>
      </c>
      <c r="AI98" s="46"/>
      <c r="AJ98" s="46"/>
      <c r="AK98" s="143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144"/>
      <c r="BB98" s="46"/>
      <c r="BC98" s="46"/>
      <c r="BD98" s="46"/>
      <c r="BE98" s="46"/>
      <c r="BF98" s="143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</row>
    <row r="99" spans="1:74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138">
        <f t="shared" si="4"/>
        <v>99.841666666667336</v>
      </c>
      <c r="AB99" s="139">
        <f t="shared" si="5"/>
        <v>0.83333333333333337</v>
      </c>
      <c r="AC99" s="139">
        <f t="shared" si="7"/>
        <v>0.83333333333333337</v>
      </c>
      <c r="AD99" s="140">
        <f>'Calculation Tool'!$O$7*'Interactive Chart'!$F$5*COS(('Interactive Chart'!$AA99-'Interactive Chart'!$F$6+'Calculation Tool'!$O$8/24)*2*PI())</f>
        <v>0</v>
      </c>
      <c r="AE99" s="140">
        <f>-'Calculation Tool'!$O$11*'Interactive Chart'!$K$5*COS(('Interactive Chart'!$AA99-'Interactive Chart'!$K$6+'Calculation Tool'!$O$12/24)*2*PI())</f>
        <v>-8.7661778976977731E-2</v>
      </c>
      <c r="AF99" s="140">
        <f>-($K$4-$F$4)*'Calculation Tool'!$F$19</f>
        <v>-6.8793619142572293</v>
      </c>
      <c r="AG99" s="141">
        <f t="shared" si="6"/>
        <v>-6.9670236932342071</v>
      </c>
      <c r="AH99" s="142">
        <f>AB99-AG99*'Calculation Tool'!$H$18</f>
        <v>1.1120142810627016</v>
      </c>
      <c r="AI99" s="46"/>
      <c r="AJ99" s="46"/>
      <c r="AK99" s="143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144"/>
      <c r="BB99" s="46"/>
      <c r="BC99" s="46"/>
      <c r="BD99" s="46"/>
      <c r="BE99" s="46"/>
      <c r="BF99" s="143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</row>
    <row r="100" spans="1:74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138">
        <f t="shared" si="4"/>
        <v>99.845833333333999</v>
      </c>
      <c r="AB100" s="139">
        <f t="shared" si="5"/>
        <v>0.83333333333333337</v>
      </c>
      <c r="AC100" s="139">
        <f t="shared" si="7"/>
        <v>0.83333333333333337</v>
      </c>
      <c r="AD100" s="140">
        <f>'Calculation Tool'!$O$7*'Interactive Chart'!$F$5*COS(('Interactive Chart'!$AA100-'Interactive Chart'!$F$6+'Calculation Tool'!$O$8/24)*2*PI())</f>
        <v>0</v>
      </c>
      <c r="AE100" s="140">
        <f>-'Calculation Tool'!$O$11*'Interactive Chart'!$K$5*COS(('Interactive Chart'!$AA100-'Interactive Chart'!$K$6+'Calculation Tool'!$O$12/24)*2*PI())</f>
        <v>-8.9819434804830997E-2</v>
      </c>
      <c r="AF100" s="140">
        <f>-($K$4-$F$4)*'Calculation Tool'!$F$19</f>
        <v>-6.8793619142572293</v>
      </c>
      <c r="AG100" s="141">
        <f t="shared" si="6"/>
        <v>-6.96918134906206</v>
      </c>
      <c r="AH100" s="142">
        <f>AB100-AG100*'Calculation Tool'!$H$18</f>
        <v>1.1121005872958158</v>
      </c>
      <c r="AI100" s="46"/>
      <c r="AJ100" s="46"/>
      <c r="AK100" s="143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144"/>
      <c r="BB100" s="46"/>
      <c r="BC100" s="46"/>
      <c r="BD100" s="46"/>
      <c r="BE100" s="46"/>
      <c r="BF100" s="143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</row>
    <row r="101" spans="1:74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138">
        <f t="shared" si="4"/>
        <v>99.850000000000662</v>
      </c>
      <c r="AB101" s="139">
        <f t="shared" si="5"/>
        <v>0.83333333333333337</v>
      </c>
      <c r="AC101" s="139">
        <f t="shared" si="7"/>
        <v>0.83333333333333337</v>
      </c>
      <c r="AD101" s="140">
        <f>'Calculation Tool'!$O$7*'Interactive Chart'!$F$5*COS(('Interactive Chart'!$AA101-'Interactive Chart'!$F$6+'Calculation Tool'!$O$8/24)*2*PI())</f>
        <v>0</v>
      </c>
      <c r="AE101" s="140">
        <f>-'Calculation Tool'!$O$11*'Interactive Chart'!$K$5*COS(('Interactive Chart'!$AA101-'Interactive Chart'!$K$6+'Calculation Tool'!$O$12/24)*2*PI())</f>
        <v>-9.1915532878659334E-2</v>
      </c>
      <c r="AF101" s="140">
        <f>-($K$4-$F$4)*'Calculation Tool'!$F$19</f>
        <v>-6.8793619142572293</v>
      </c>
      <c r="AG101" s="141">
        <f t="shared" si="6"/>
        <v>-6.9712774471358889</v>
      </c>
      <c r="AH101" s="142">
        <f>AB101-AG101*'Calculation Tool'!$H$18</f>
        <v>1.112184431218769</v>
      </c>
      <c r="AI101" s="46"/>
      <c r="AJ101" s="46"/>
      <c r="AK101" s="143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144"/>
      <c r="BB101" s="46"/>
      <c r="BC101" s="46"/>
      <c r="BD101" s="46"/>
      <c r="BE101" s="46"/>
      <c r="BF101" s="143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</row>
    <row r="102" spans="1:74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138">
        <f t="shared" si="4"/>
        <v>99.854166666667325</v>
      </c>
      <c r="AB102" s="139">
        <f t="shared" si="5"/>
        <v>0.83333333333333337</v>
      </c>
      <c r="AC102" s="139">
        <f t="shared" si="7"/>
        <v>0.83333333333333337</v>
      </c>
      <c r="AD102" s="140">
        <f>'Calculation Tool'!$O$7*'Interactive Chart'!$F$5*COS(('Interactive Chart'!$AA102-'Interactive Chart'!$F$6+'Calculation Tool'!$O$8/24)*2*PI())</f>
        <v>0</v>
      </c>
      <c r="AE102" s="140">
        <f>-'Calculation Tool'!$O$11*'Interactive Chart'!$K$5*COS(('Interactive Chart'!$AA102-'Interactive Chart'!$K$6+'Calculation Tool'!$O$12/24)*2*PI())</f>
        <v>-9.3948636637527158E-2</v>
      </c>
      <c r="AF102" s="140">
        <f>-($K$4-$F$4)*'Calculation Tool'!$F$19</f>
        <v>-6.8793619142572293</v>
      </c>
      <c r="AG102" s="141">
        <f t="shared" si="6"/>
        <v>-6.9733105508947562</v>
      </c>
      <c r="AH102" s="142">
        <f>AB102-AG102*'Calculation Tool'!$H$18</f>
        <v>1.1122657553691235</v>
      </c>
      <c r="AI102" s="46"/>
      <c r="AJ102" s="46"/>
      <c r="AK102" s="143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144"/>
      <c r="BB102" s="46"/>
      <c r="BC102" s="46"/>
      <c r="BD102" s="46"/>
      <c r="BE102" s="46"/>
      <c r="BF102" s="143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</row>
    <row r="103" spans="1:74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138">
        <f t="shared" si="4"/>
        <v>99.858333333333988</v>
      </c>
      <c r="AB103" s="139">
        <f t="shared" si="5"/>
        <v>0.83333333333333337</v>
      </c>
      <c r="AC103" s="139">
        <f t="shared" si="7"/>
        <v>0.83333333333333337</v>
      </c>
      <c r="AD103" s="140">
        <f>'Calculation Tool'!$O$7*'Interactive Chart'!$F$5*COS(('Interactive Chart'!$AA103-'Interactive Chart'!$F$6+'Calculation Tool'!$O$8/24)*2*PI())</f>
        <v>0</v>
      </c>
      <c r="AE103" s="140">
        <f>-'Calculation Tool'!$O$11*'Interactive Chart'!$K$5*COS(('Interactive Chart'!$AA103-'Interactive Chart'!$K$6+'Calculation Tool'!$O$12/24)*2*PI())</f>
        <v>-9.5917352693691629E-2</v>
      </c>
      <c r="AF103" s="140">
        <f>-($K$4-$F$4)*'Calculation Tool'!$F$19</f>
        <v>-6.8793619142572293</v>
      </c>
      <c r="AG103" s="141">
        <f t="shared" si="6"/>
        <v>-6.9752792669509214</v>
      </c>
      <c r="AH103" s="142">
        <f>AB103-AG103*'Calculation Tool'!$H$18</f>
        <v>1.1123445040113702</v>
      </c>
      <c r="AI103" s="46"/>
      <c r="AJ103" s="46"/>
      <c r="AK103" s="143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144"/>
      <c r="BB103" s="46"/>
      <c r="BC103" s="46"/>
      <c r="BD103" s="46"/>
      <c r="BE103" s="46"/>
      <c r="BF103" s="143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</row>
    <row r="104" spans="1:74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138">
        <f t="shared" ref="AA104:AA167" si="8">AA105-0.1/24</f>
        <v>99.862500000000651</v>
      </c>
      <c r="AB104" s="139">
        <f t="shared" ref="AB104:AB167" si="9">$F$4+$F$5*COS(($AA104-$F$6)*2*PI())</f>
        <v>0.83333333333333337</v>
      </c>
      <c r="AC104" s="139">
        <f t="shared" si="7"/>
        <v>0.83333333333333337</v>
      </c>
      <c r="AD104" s="140">
        <f>'Calculation Tool'!$O$7*'Interactive Chart'!$F$5*COS(('Interactive Chart'!$AA104-'Interactive Chart'!$F$6+'Calculation Tool'!$O$8/24)*2*PI())</f>
        <v>0</v>
      </c>
      <c r="AE104" s="140">
        <f>-'Calculation Tool'!$O$11*'Interactive Chart'!$K$5*COS(('Interactive Chart'!$AA104-'Interactive Chart'!$K$6+'Calculation Tool'!$O$12/24)*2*PI())</f>
        <v>-9.782033178749841E-2</v>
      </c>
      <c r="AF104" s="140">
        <f>-($K$4-$F$4)*'Calculation Tool'!$F$19</f>
        <v>-6.8793619142572293</v>
      </c>
      <c r="AG104" s="141">
        <f t="shared" ref="AG104:AG167" si="10">SUM(AD104:AF104)</f>
        <v>-6.9771822460447277</v>
      </c>
      <c r="AH104" s="142">
        <f>AB104-AG104*'Calculation Tool'!$H$18</f>
        <v>1.1124206231751224</v>
      </c>
      <c r="AI104" s="46"/>
      <c r="AJ104" s="46"/>
      <c r="AK104" s="143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144"/>
      <c r="BB104" s="46"/>
      <c r="BC104" s="46"/>
      <c r="BD104" s="46"/>
      <c r="BE104" s="46"/>
      <c r="BF104" s="143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</row>
    <row r="105" spans="1:74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138">
        <f t="shared" si="8"/>
        <v>99.866666666667314</v>
      </c>
      <c r="AB105" s="139">
        <f t="shared" si="9"/>
        <v>0.83333333333333337</v>
      </c>
      <c r="AC105" s="139">
        <f t="shared" si="7"/>
        <v>0.83333333333333337</v>
      </c>
      <c r="AD105" s="140">
        <f>'Calculation Tool'!$O$7*'Interactive Chart'!$F$5*COS(('Interactive Chart'!$AA105-'Interactive Chart'!$F$6+'Calculation Tool'!$O$8/24)*2*PI())</f>
        <v>0</v>
      </c>
      <c r="AE105" s="140">
        <f>-'Calculation Tool'!$O$11*'Interactive Chart'!$K$5*COS(('Interactive Chart'!$AA105-'Interactive Chart'!$K$6+'Calculation Tool'!$O$12/24)*2*PI())</f>
        <v>-9.9656269712124726E-2</v>
      </c>
      <c r="AF105" s="140">
        <f>-($K$4-$F$4)*'Calculation Tool'!$F$19</f>
        <v>-6.8793619142572293</v>
      </c>
      <c r="AG105" s="141">
        <f t="shared" si="10"/>
        <v>-6.9790181839693544</v>
      </c>
      <c r="AH105" s="142">
        <f>AB105-AG105*'Calculation Tool'!$H$18</f>
        <v>1.1124940606921077</v>
      </c>
      <c r="AI105" s="46"/>
      <c r="AJ105" s="46"/>
      <c r="AK105" s="143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144"/>
      <c r="BB105" s="46"/>
      <c r="BC105" s="46"/>
      <c r="BD105" s="46"/>
      <c r="BE105" s="46"/>
      <c r="BF105" s="143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</row>
    <row r="106" spans="1:74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138">
        <f t="shared" si="8"/>
        <v>99.870833333333977</v>
      </c>
      <c r="AB106" s="139">
        <f t="shared" si="9"/>
        <v>0.83333333333333337</v>
      </c>
      <c r="AC106" s="139">
        <f t="shared" si="7"/>
        <v>0.83333333333333337</v>
      </c>
      <c r="AD106" s="140">
        <f>'Calculation Tool'!$O$7*'Interactive Chart'!$F$5*COS(('Interactive Chart'!$AA106-'Interactive Chart'!$F$6+'Calculation Tool'!$O$8/24)*2*PI())</f>
        <v>0</v>
      </c>
      <c r="AE106" s="140">
        <f>-'Calculation Tool'!$O$11*'Interactive Chart'!$K$5*COS(('Interactive Chart'!$AA106-'Interactive Chart'!$K$6+'Calculation Tool'!$O$12/24)*2*PI())</f>
        <v>-0.10142390820744013</v>
      </c>
      <c r="AF106" s="140">
        <f>-($K$4-$F$4)*'Calculation Tool'!$F$19</f>
        <v>-6.8793619142572293</v>
      </c>
      <c r="AG106" s="141">
        <f t="shared" si="10"/>
        <v>-6.9807858224646697</v>
      </c>
      <c r="AH106" s="142">
        <f>AB106-AG106*'Calculation Tool'!$H$18</f>
        <v>1.1125647662319202</v>
      </c>
      <c r="AI106" s="46"/>
      <c r="AJ106" s="46"/>
      <c r="AK106" s="143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144"/>
      <c r="BB106" s="46"/>
      <c r="BC106" s="46"/>
      <c r="BD106" s="46"/>
      <c r="BE106" s="46"/>
      <c r="BF106" s="143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</row>
    <row r="107" spans="1:74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138">
        <f t="shared" si="8"/>
        <v>99.875000000000639</v>
      </c>
      <c r="AB107" s="139">
        <f t="shared" si="9"/>
        <v>0.83333333333333337</v>
      </c>
      <c r="AC107" s="139">
        <f t="shared" si="7"/>
        <v>0.83333333333333337</v>
      </c>
      <c r="AD107" s="140">
        <f>'Calculation Tool'!$O$7*'Interactive Chart'!$F$5*COS(('Interactive Chart'!$AA107-'Interactive Chart'!$F$6+'Calculation Tool'!$O$8/24)*2*PI())</f>
        <v>0</v>
      </c>
      <c r="AE107" s="140">
        <f>-'Calculation Tool'!$O$11*'Interactive Chart'!$K$5*COS(('Interactive Chart'!$AA107-'Interactive Chart'!$K$6+'Calculation Tool'!$O$12/24)*2*PI())</f>
        <v>-0.10312203582230731</v>
      </c>
      <c r="AF107" s="140">
        <f>-($K$4-$F$4)*'Calculation Tool'!$F$19</f>
        <v>-6.8793619142572293</v>
      </c>
      <c r="AG107" s="141">
        <f t="shared" si="10"/>
        <v>-6.982483950079537</v>
      </c>
      <c r="AH107" s="142">
        <f>AB107-AG107*'Calculation Tool'!$H$18</f>
        <v>1.1126326913365148</v>
      </c>
      <c r="AI107" s="46"/>
      <c r="AJ107" s="46"/>
      <c r="AK107" s="143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144"/>
      <c r="BB107" s="46"/>
      <c r="BC107" s="46"/>
      <c r="BD107" s="46"/>
      <c r="BE107" s="46"/>
      <c r="BF107" s="143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</row>
    <row r="108" spans="1:74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138">
        <f t="shared" si="8"/>
        <v>99.879166666667302</v>
      </c>
      <c r="AB108" s="139">
        <f t="shared" si="9"/>
        <v>0.83333333333333337</v>
      </c>
      <c r="AC108" s="139">
        <f t="shared" si="7"/>
        <v>0.83333333333333337</v>
      </c>
      <c r="AD108" s="140">
        <f>'Calculation Tool'!$O$7*'Interactive Chart'!$F$5*COS(('Interactive Chart'!$AA108-'Interactive Chart'!$F$6+'Calculation Tool'!$O$8/24)*2*PI())</f>
        <v>0</v>
      </c>
      <c r="AE108" s="140">
        <f>-'Calculation Tool'!$O$11*'Interactive Chart'!$K$5*COS(('Interactive Chart'!$AA108-'Interactive Chart'!$K$6+'Calculation Tool'!$O$12/24)*2*PI())</f>
        <v>-0.10474948874487551</v>
      </c>
      <c r="AF108" s="140">
        <f>-($K$4-$F$4)*'Calculation Tool'!$F$19</f>
        <v>-6.8793619142572293</v>
      </c>
      <c r="AG108" s="141">
        <f t="shared" si="10"/>
        <v>-6.984111403002105</v>
      </c>
      <c r="AH108" s="142">
        <f>AB108-AG108*'Calculation Tool'!$H$18</f>
        <v>1.1126977894534176</v>
      </c>
      <c r="AI108" s="46"/>
      <c r="AJ108" s="46"/>
      <c r="AK108" s="143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144"/>
      <c r="BB108" s="46"/>
      <c r="BC108" s="46"/>
      <c r="BD108" s="46"/>
      <c r="BE108" s="46"/>
      <c r="BF108" s="143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</row>
    <row r="109" spans="1:74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138">
        <f t="shared" si="8"/>
        <v>99.883333333333965</v>
      </c>
      <c r="AB109" s="139">
        <f t="shared" si="9"/>
        <v>0.83333333333333337</v>
      </c>
      <c r="AC109" s="139">
        <f t="shared" si="7"/>
        <v>0.83333333333333337</v>
      </c>
      <c r="AD109" s="140">
        <f>'Calculation Tool'!$O$7*'Interactive Chart'!$F$5*COS(('Interactive Chart'!$AA109-'Interactive Chart'!$F$6+'Calculation Tool'!$O$8/24)*2*PI())</f>
        <v>0</v>
      </c>
      <c r="AE109" s="140">
        <f>-'Calculation Tool'!$O$11*'Interactive Chart'!$K$5*COS(('Interactive Chart'!$AA109-'Interactive Chart'!$K$6+'Calculation Tool'!$O$12/24)*2*PI())</f>
        <v>-0.10630515160021878</v>
      </c>
      <c r="AF109" s="140">
        <f>-($K$4-$F$4)*'Calculation Tool'!$F$19</f>
        <v>-6.8793619142572293</v>
      </c>
      <c r="AG109" s="141">
        <f t="shared" si="10"/>
        <v>-6.9856670658574478</v>
      </c>
      <c r="AH109" s="142">
        <f>AB109-AG109*'Calculation Tool'!$H$18</f>
        <v>1.1127600159676314</v>
      </c>
      <c r="AI109" s="46"/>
      <c r="AJ109" s="46"/>
      <c r="AK109" s="143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144"/>
      <c r="BB109" s="46"/>
      <c r="BC109" s="46"/>
      <c r="BD109" s="46"/>
      <c r="BE109" s="46"/>
      <c r="BF109" s="143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</row>
    <row r="110" spans="1:74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138">
        <f t="shared" si="8"/>
        <v>99.887500000000628</v>
      </c>
      <c r="AB110" s="139">
        <f t="shared" si="9"/>
        <v>0.83333333333333337</v>
      </c>
      <c r="AC110" s="139">
        <f t="shared" si="7"/>
        <v>0.83333333333333337</v>
      </c>
      <c r="AD110" s="140">
        <f>'Calculation Tool'!$O$7*'Interactive Chart'!$F$5*COS(('Interactive Chart'!$AA110-'Interactive Chart'!$F$6+'Calculation Tool'!$O$8/24)*2*PI())</f>
        <v>0</v>
      </c>
      <c r="AE110" s="140">
        <f>-'Calculation Tool'!$O$11*'Interactive Chart'!$K$5*COS(('Interactive Chart'!$AA110-'Interactive Chart'!$K$6+'Calculation Tool'!$O$12/24)*2*PI())</f>
        <v>-0.10778795821471598</v>
      </c>
      <c r="AF110" s="140">
        <f>-($K$4-$F$4)*'Calculation Tool'!$F$19</f>
        <v>-6.8793619142572293</v>
      </c>
      <c r="AG110" s="141">
        <f t="shared" si="10"/>
        <v>-6.987149872471945</v>
      </c>
      <c r="AH110" s="142">
        <f>AB110-AG110*'Calculation Tool'!$H$18</f>
        <v>1.1128193282322112</v>
      </c>
      <c r="AI110" s="46"/>
      <c r="AJ110" s="46"/>
      <c r="AK110" s="143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144"/>
      <c r="BB110" s="46"/>
      <c r="BC110" s="46"/>
      <c r="BD110" s="46"/>
      <c r="BE110" s="46"/>
      <c r="BF110" s="143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</row>
    <row r="111" spans="1:74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138">
        <f t="shared" si="8"/>
        <v>99.891666666667291</v>
      </c>
      <c r="AB111" s="139">
        <f t="shared" si="9"/>
        <v>0.83333333333333337</v>
      </c>
      <c r="AC111" s="139">
        <f t="shared" si="7"/>
        <v>0.83333333333333337</v>
      </c>
      <c r="AD111" s="140">
        <f>'Calculation Tool'!$O$7*'Interactive Chart'!$F$5*COS(('Interactive Chart'!$AA111-'Interactive Chart'!$F$6+'Calculation Tool'!$O$8/24)*2*PI())</f>
        <v>0</v>
      </c>
      <c r="AE111" s="140">
        <f>-'Calculation Tool'!$O$11*'Interactive Chart'!$K$5*COS(('Interactive Chart'!$AA111-'Interactive Chart'!$K$6+'Calculation Tool'!$O$12/24)*2*PI())</f>
        <v>-0.10919689234677542</v>
      </c>
      <c r="AF111" s="140">
        <f>-($K$4-$F$4)*'Calculation Tool'!$F$19</f>
        <v>-6.8793619142572293</v>
      </c>
      <c r="AG111" s="141">
        <f t="shared" si="10"/>
        <v>-6.9885588066040043</v>
      </c>
      <c r="AH111" s="142">
        <f>AB111-AG111*'Calculation Tool'!$H$18</f>
        <v>1.1128756855974935</v>
      </c>
      <c r="AI111" s="46"/>
      <c r="AJ111" s="46"/>
      <c r="AK111" s="143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144"/>
      <c r="BB111" s="46"/>
      <c r="BC111" s="46"/>
      <c r="BD111" s="46"/>
      <c r="BE111" s="46"/>
      <c r="BF111" s="143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</row>
    <row r="112" spans="1:74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138">
        <f t="shared" si="8"/>
        <v>99.895833333333954</v>
      </c>
      <c r="AB112" s="139">
        <f t="shared" si="9"/>
        <v>0.83333333333333337</v>
      </c>
      <c r="AC112" s="139">
        <f t="shared" si="7"/>
        <v>0.83333333333333337</v>
      </c>
      <c r="AD112" s="140">
        <f>'Calculation Tool'!$O$7*'Interactive Chart'!$F$5*COS(('Interactive Chart'!$AA112-'Interactive Chart'!$F$6+'Calculation Tool'!$O$8/24)*2*PI())</f>
        <v>0</v>
      </c>
      <c r="AE112" s="140">
        <f>-'Calculation Tool'!$O$11*'Interactive Chart'!$K$5*COS(('Interactive Chart'!$AA112-'Interactive Chart'!$K$6+'Calculation Tool'!$O$12/24)*2*PI())</f>
        <v>-0.11053098838333301</v>
      </c>
      <c r="AF112" s="140">
        <f>-($K$4-$F$4)*'Calculation Tool'!$F$19</f>
        <v>-6.8793619142572293</v>
      </c>
      <c r="AG112" s="141">
        <f t="shared" si="10"/>
        <v>-6.9898929026405625</v>
      </c>
      <c r="AH112" s="142">
        <f>AB112-AG112*'Calculation Tool'!$H$18</f>
        <v>1.1129290494389559</v>
      </c>
      <c r="AI112" s="46"/>
      <c r="AJ112" s="46"/>
      <c r="AK112" s="143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144"/>
      <c r="BB112" s="46"/>
      <c r="BC112" s="46"/>
      <c r="BD112" s="46"/>
      <c r="BE112" s="46"/>
      <c r="BF112" s="143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</row>
    <row r="113" spans="1:74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138">
        <f t="shared" si="8"/>
        <v>99.900000000000617</v>
      </c>
      <c r="AB113" s="139">
        <f t="shared" si="9"/>
        <v>0.83333333333333337</v>
      </c>
      <c r="AC113" s="139">
        <f t="shared" si="7"/>
        <v>0.83333333333333337</v>
      </c>
      <c r="AD113" s="140">
        <f>'Calculation Tool'!$O$7*'Interactive Chart'!$F$5*COS(('Interactive Chart'!$AA113-'Interactive Chart'!$F$6+'Calculation Tool'!$O$8/24)*2*PI())</f>
        <v>0</v>
      </c>
      <c r="AE113" s="140">
        <f>-'Calculation Tool'!$O$11*'Interactive Chart'!$K$5*COS(('Interactive Chart'!$AA113-'Interactive Chart'!$K$6+'Calculation Tool'!$O$12/24)*2*PI())</f>
        <v>-0.11178933200159334</v>
      </c>
      <c r="AF113" s="140">
        <f>-($K$4-$F$4)*'Calculation Tool'!$F$19</f>
        <v>-6.8793619142572293</v>
      </c>
      <c r="AG113" s="141">
        <f t="shared" si="10"/>
        <v>-6.9911512462588226</v>
      </c>
      <c r="AH113" s="142">
        <f>AB113-AG113*'Calculation Tool'!$H$18</f>
        <v>1.1129793831836863</v>
      </c>
      <c r="AI113" s="46"/>
      <c r="AJ113" s="46"/>
      <c r="AK113" s="143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144"/>
      <c r="BB113" s="46"/>
      <c r="BC113" s="46"/>
      <c r="BD113" s="46"/>
      <c r="BE113" s="46"/>
      <c r="BF113" s="143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</row>
    <row r="114" spans="1:74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138">
        <f t="shared" si="8"/>
        <v>99.90416666666728</v>
      </c>
      <c r="AB114" s="139">
        <f t="shared" si="9"/>
        <v>0.83333333333333337</v>
      </c>
      <c r="AC114" s="139">
        <f t="shared" si="7"/>
        <v>0.83333333333333337</v>
      </c>
      <c r="AD114" s="140">
        <f>'Calculation Tool'!$O$7*'Interactive Chart'!$F$5*COS(('Interactive Chart'!$AA114-'Interactive Chart'!$F$6+'Calculation Tool'!$O$8/24)*2*PI())</f>
        <v>0</v>
      </c>
      <c r="AE114" s="140">
        <f>-'Calculation Tool'!$O$11*'Interactive Chart'!$K$5*COS(('Interactive Chart'!$AA114-'Interactive Chart'!$K$6+'Calculation Tool'!$O$12/24)*2*PI())</f>
        <v>-0.11297106079570704</v>
      </c>
      <c r="AF114" s="140">
        <f>-($K$4-$F$4)*'Calculation Tool'!$F$19</f>
        <v>-6.8793619142572293</v>
      </c>
      <c r="AG114" s="141">
        <f t="shared" si="10"/>
        <v>-6.9923329750529364</v>
      </c>
      <c r="AH114" s="142">
        <f>AB114-AG114*'Calculation Tool'!$H$18</f>
        <v>1.1130266523354508</v>
      </c>
      <c r="AI114" s="46"/>
      <c r="AJ114" s="46"/>
      <c r="AK114" s="143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144"/>
      <c r="BB114" s="46"/>
      <c r="BC114" s="46"/>
      <c r="BD114" s="46"/>
      <c r="BE114" s="46"/>
      <c r="BF114" s="143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</row>
    <row r="115" spans="1:74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138">
        <f t="shared" si="8"/>
        <v>99.908333333333943</v>
      </c>
      <c r="AB115" s="139">
        <f t="shared" si="9"/>
        <v>0.83333333333333337</v>
      </c>
      <c r="AC115" s="139">
        <f t="shared" si="7"/>
        <v>0.83333333333333337</v>
      </c>
      <c r="AD115" s="140">
        <f>'Calculation Tool'!$O$7*'Interactive Chart'!$F$5*COS(('Interactive Chart'!$AA115-'Interactive Chart'!$F$6+'Calculation Tool'!$O$8/24)*2*PI())</f>
        <v>0</v>
      </c>
      <c r="AE115" s="140">
        <f>-'Calculation Tool'!$O$11*'Interactive Chart'!$K$5*COS(('Interactive Chart'!$AA115-'Interactive Chart'!$K$6+'Calculation Tool'!$O$12/24)*2*PI())</f>
        <v>-0.11407536486778165</v>
      </c>
      <c r="AF115" s="140">
        <f>-($K$4-$F$4)*'Calculation Tool'!$F$19</f>
        <v>-6.8793619142572293</v>
      </c>
      <c r="AG115" s="141">
        <f t="shared" si="10"/>
        <v>-6.9934372791250112</v>
      </c>
      <c r="AH115" s="142">
        <f>AB115-AG115*'Calculation Tool'!$H$18</f>
        <v>1.1130708244983338</v>
      </c>
      <c r="AI115" s="46"/>
      <c r="AJ115" s="46"/>
      <c r="AK115" s="143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144"/>
      <c r="BB115" s="46"/>
      <c r="BC115" s="46"/>
      <c r="BD115" s="46"/>
      <c r="BE115" s="46"/>
      <c r="BF115" s="143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</row>
    <row r="116" spans="1:74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138">
        <f t="shared" si="8"/>
        <v>99.912500000000605</v>
      </c>
      <c r="AB116" s="139">
        <f t="shared" si="9"/>
        <v>0.83333333333333337</v>
      </c>
      <c r="AC116" s="139">
        <f t="shared" si="7"/>
        <v>0.83333333333333337</v>
      </c>
      <c r="AD116" s="140">
        <f>'Calculation Tool'!$O$7*'Interactive Chart'!$F$5*COS(('Interactive Chart'!$AA116-'Interactive Chart'!$F$6+'Calculation Tool'!$O$8/24)*2*PI())</f>
        <v>0</v>
      </c>
      <c r="AE116" s="140">
        <f>-'Calculation Tool'!$O$11*'Interactive Chart'!$K$5*COS(('Interactive Chart'!$AA116-'Interactive Chart'!$K$6+'Calculation Tool'!$O$12/24)*2*PI())</f>
        <v>-0.11510148738296311</v>
      </c>
      <c r="AF116" s="140">
        <f>-($K$4-$F$4)*'Calculation Tool'!$F$19</f>
        <v>-6.8793619142572293</v>
      </c>
      <c r="AG116" s="141">
        <f t="shared" si="10"/>
        <v>-6.9944634016401928</v>
      </c>
      <c r="AH116" s="142">
        <f>AB116-AG116*'Calculation Tool'!$H$18</f>
        <v>1.113111869398941</v>
      </c>
      <c r="AI116" s="46"/>
      <c r="AJ116" s="46"/>
      <c r="AK116" s="143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144"/>
      <c r="BB116" s="46"/>
      <c r="BC116" s="46"/>
      <c r="BD116" s="46"/>
      <c r="BE116" s="46"/>
      <c r="BF116" s="143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</row>
    <row r="117" spans="1:74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138">
        <f t="shared" si="8"/>
        <v>99.916666666667268</v>
      </c>
      <c r="AB117" s="139">
        <f t="shared" si="9"/>
        <v>0.83333333333333337</v>
      </c>
      <c r="AC117" s="139">
        <f t="shared" si="7"/>
        <v>0.83333333333333337</v>
      </c>
      <c r="AD117" s="140">
        <f>'Calculation Tool'!$O$7*'Interactive Chart'!$F$5*COS(('Interactive Chart'!$AA117-'Interactive Chart'!$F$6+'Calculation Tool'!$O$8/24)*2*PI())</f>
        <v>0</v>
      </c>
      <c r="AE117" s="140">
        <f>-'Calculation Tool'!$O$11*'Interactive Chart'!$K$5*COS(('Interactive Chart'!$AA117-'Interactive Chart'!$K$6+'Calculation Tool'!$O$12/24)*2*PI())</f>
        <v>-0.11604872508814439</v>
      </c>
      <c r="AF117" s="140">
        <f>-($K$4-$F$4)*'Calculation Tool'!$F$19</f>
        <v>-6.8793619142572293</v>
      </c>
      <c r="AG117" s="141">
        <f t="shared" si="10"/>
        <v>-6.9954106393453737</v>
      </c>
      <c r="AH117" s="142">
        <f>AB117-AG117*'Calculation Tool'!$H$18</f>
        <v>1.1131497589071484</v>
      </c>
      <c r="AI117" s="46"/>
      <c r="AJ117" s="46"/>
      <c r="AK117" s="143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144"/>
      <c r="BB117" s="46"/>
      <c r="BC117" s="46"/>
      <c r="BD117" s="46"/>
      <c r="BE117" s="46"/>
      <c r="BF117" s="143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</row>
    <row r="118" spans="1:74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138">
        <f t="shared" si="8"/>
        <v>99.920833333333931</v>
      </c>
      <c r="AB118" s="139">
        <f t="shared" si="9"/>
        <v>0.83333333333333337</v>
      </c>
      <c r="AC118" s="139">
        <f t="shared" si="7"/>
        <v>0.83333333333333337</v>
      </c>
      <c r="AD118" s="140">
        <f>'Calculation Tool'!$O$7*'Interactive Chart'!$F$5*COS(('Interactive Chart'!$AA118-'Interactive Chart'!$F$6+'Calculation Tool'!$O$8/24)*2*PI())</f>
        <v>0</v>
      </c>
      <c r="AE118" s="140">
        <f>-'Calculation Tool'!$O$11*'Interactive Chart'!$K$5*COS(('Interactive Chart'!$AA118-'Interactive Chart'!$K$6+'Calculation Tool'!$O$12/24)*2*PI())</f>
        <v>-0.11691642879391329</v>
      </c>
      <c r="AF118" s="140">
        <f>-($K$4-$F$4)*'Calculation Tool'!$F$19</f>
        <v>-6.8793619142572293</v>
      </c>
      <c r="AG118" s="141">
        <f t="shared" si="10"/>
        <v>-6.9962783430511424</v>
      </c>
      <c r="AH118" s="142">
        <f>AB118-AG118*'Calculation Tool'!$H$18</f>
        <v>1.113184467055379</v>
      </c>
      <c r="AI118" s="46"/>
      <c r="AJ118" s="46"/>
      <c r="AK118" s="143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144"/>
      <c r="BB118" s="46"/>
      <c r="BC118" s="46"/>
      <c r="BD118" s="46"/>
      <c r="BE118" s="46"/>
      <c r="BF118" s="143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</row>
    <row r="119" spans="1:74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138">
        <f t="shared" si="8"/>
        <v>99.925000000000594</v>
      </c>
      <c r="AB119" s="139">
        <f t="shared" si="9"/>
        <v>0.83333333333333337</v>
      </c>
      <c r="AC119" s="139">
        <f t="shared" si="7"/>
        <v>0.83333333333333337</v>
      </c>
      <c r="AD119" s="140">
        <f>'Calculation Tool'!$O$7*'Interactive Chart'!$F$5*COS(('Interactive Chart'!$AA119-'Interactive Chart'!$F$6+'Calculation Tool'!$O$8/24)*2*PI())</f>
        <v>0</v>
      </c>
      <c r="AE119" s="140">
        <f>-'Calculation Tool'!$O$11*'Interactive Chart'!$K$5*COS(('Interactive Chart'!$AA119-'Interactive Chart'!$K$6+'Calculation Tool'!$O$12/24)*2*PI())</f>
        <v>-0.11770400381948944</v>
      </c>
      <c r="AF119" s="140">
        <f>-($K$4-$F$4)*'Calculation Tool'!$F$19</f>
        <v>-6.8793619142572293</v>
      </c>
      <c r="AG119" s="141">
        <f t="shared" si="10"/>
        <v>-6.9970659180767187</v>
      </c>
      <c r="AH119" s="142">
        <f>AB119-AG119*'Calculation Tool'!$H$18</f>
        <v>1.1132159700564022</v>
      </c>
      <c r="AI119" s="46"/>
      <c r="AJ119" s="46"/>
      <c r="AK119" s="143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144"/>
      <c r="BB119" s="46"/>
      <c r="BC119" s="46"/>
      <c r="BD119" s="46"/>
      <c r="BE119" s="46"/>
      <c r="BF119" s="143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</row>
    <row r="120" spans="1:74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138">
        <f t="shared" si="8"/>
        <v>99.929166666667257</v>
      </c>
      <c r="AB120" s="139">
        <f t="shared" si="9"/>
        <v>0.83333333333333337</v>
      </c>
      <c r="AC120" s="139">
        <f t="shared" si="7"/>
        <v>0.83333333333333337</v>
      </c>
      <c r="AD120" s="140">
        <f>'Calculation Tool'!$O$7*'Interactive Chart'!$F$5*COS(('Interactive Chart'!$AA120-'Interactive Chart'!$F$6+'Calculation Tool'!$O$8/24)*2*PI())</f>
        <v>0</v>
      </c>
      <c r="AE120" s="140">
        <f>-'Calculation Tool'!$O$11*'Interactive Chart'!$K$5*COS(('Interactive Chart'!$AA120-'Interactive Chart'!$K$6+'Calculation Tool'!$O$12/24)*2*PI())</f>
        <v>-0.11841091040029736</v>
      </c>
      <c r="AF120" s="140">
        <f>-($K$4-$F$4)*'Calculation Tool'!$F$19</f>
        <v>-6.8793619142572293</v>
      </c>
      <c r="AG120" s="141">
        <f t="shared" si="10"/>
        <v>-6.9977728246575266</v>
      </c>
      <c r="AH120" s="142">
        <f>AB120-AG120*'Calculation Tool'!$H$18</f>
        <v>1.1132442463196344</v>
      </c>
      <c r="AI120" s="46"/>
      <c r="AJ120" s="46"/>
      <c r="AK120" s="143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144"/>
      <c r="BB120" s="46"/>
      <c r="BC120" s="46"/>
      <c r="BD120" s="46"/>
      <c r="BE120" s="46"/>
      <c r="BF120" s="143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</row>
    <row r="121" spans="1:74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138">
        <f t="shared" si="8"/>
        <v>99.93333333333392</v>
      </c>
      <c r="AB121" s="139">
        <f t="shared" si="9"/>
        <v>0.83333333333333337</v>
      </c>
      <c r="AC121" s="139">
        <f t="shared" si="7"/>
        <v>0.83333333333333337</v>
      </c>
      <c r="AD121" s="140">
        <f>'Calculation Tool'!$O$7*'Interactive Chart'!$F$5*COS(('Interactive Chart'!$AA121-'Interactive Chart'!$F$6+'Calculation Tool'!$O$8/24)*2*PI())</f>
        <v>0</v>
      </c>
      <c r="AE121" s="140">
        <f>-'Calculation Tool'!$O$11*'Interactive Chart'!$K$5*COS(('Interactive Chart'!$AA121-'Interactive Chart'!$K$6+'Calculation Tool'!$O$12/24)*2*PI())</f>
        <v>-0.11903666405787375</v>
      </c>
      <c r="AF121" s="140">
        <f>-($K$4-$F$4)*'Calculation Tool'!$F$19</f>
        <v>-6.8793619142572293</v>
      </c>
      <c r="AG121" s="141">
        <f t="shared" si="10"/>
        <v>-6.9983985783151033</v>
      </c>
      <c r="AH121" s="142">
        <f>AB121-AG121*'Calculation Tool'!$H$18</f>
        <v>1.1132692764659375</v>
      </c>
      <c r="AI121" s="46"/>
      <c r="AJ121" s="46"/>
      <c r="AK121" s="143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144"/>
      <c r="BB121" s="46"/>
      <c r="BC121" s="46"/>
      <c r="BD121" s="46"/>
      <c r="BE121" s="46"/>
      <c r="BF121" s="143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</row>
    <row r="122" spans="1:74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138">
        <f t="shared" si="8"/>
        <v>99.937500000000583</v>
      </c>
      <c r="AB122" s="139">
        <f t="shared" si="9"/>
        <v>0.83333333333333337</v>
      </c>
      <c r="AC122" s="139">
        <f t="shared" si="7"/>
        <v>0.83333333333333337</v>
      </c>
      <c r="AD122" s="140">
        <f>'Calculation Tool'!$O$7*'Interactive Chart'!$F$5*COS(('Interactive Chart'!$AA122-'Interactive Chart'!$F$6+'Calculation Tool'!$O$8/24)*2*PI())</f>
        <v>0</v>
      </c>
      <c r="AE122" s="140">
        <f>-'Calculation Tool'!$O$11*'Interactive Chart'!$K$5*COS(('Interactive Chart'!$AA122-'Interactive Chart'!$K$6+'Calculation Tool'!$O$12/24)*2*PI())</f>
        <v>-0.11958083593191662</v>
      </c>
      <c r="AF122" s="140">
        <f>-($K$4-$F$4)*'Calculation Tool'!$F$19</f>
        <v>-6.8793619142572293</v>
      </c>
      <c r="AG122" s="141">
        <f t="shared" si="10"/>
        <v>-6.9989427501891459</v>
      </c>
      <c r="AH122" s="142">
        <f>AB122-AG122*'Calculation Tool'!$H$18</f>
        <v>1.1132910433408991</v>
      </c>
      <c r="AI122" s="46"/>
      <c r="AJ122" s="46"/>
      <c r="AK122" s="143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144"/>
      <c r="BB122" s="46"/>
      <c r="BC122" s="46"/>
      <c r="BD122" s="46"/>
      <c r="BE122" s="46"/>
      <c r="BF122" s="143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</row>
    <row r="123" spans="1:74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138">
        <f t="shared" si="8"/>
        <v>99.941666666667246</v>
      </c>
      <c r="AB123" s="139">
        <f t="shared" si="9"/>
        <v>0.83333333333333337</v>
      </c>
      <c r="AC123" s="139">
        <f t="shared" si="7"/>
        <v>0.83333333333333337</v>
      </c>
      <c r="AD123" s="140">
        <f>'Calculation Tool'!$O$7*'Interactive Chart'!$F$5*COS(('Interactive Chart'!$AA123-'Interactive Chart'!$F$6+'Calculation Tool'!$O$8/24)*2*PI())</f>
        <v>0</v>
      </c>
      <c r="AE123" s="140">
        <f>-'Calculation Tool'!$O$11*'Interactive Chart'!$K$5*COS(('Interactive Chart'!$AA123-'Interactive Chart'!$K$6+'Calculation Tool'!$O$12/24)*2*PI())</f>
        <v>-0.12004305307421023</v>
      </c>
      <c r="AF123" s="140">
        <f>-($K$4-$F$4)*'Calculation Tool'!$F$19</f>
        <v>-6.8793619142572293</v>
      </c>
      <c r="AG123" s="141">
        <f t="shared" si="10"/>
        <v>-6.9994049673314391</v>
      </c>
      <c r="AH123" s="142">
        <f>AB123-AG123*'Calculation Tool'!$H$18</f>
        <v>1.1133095320265909</v>
      </c>
      <c r="AI123" s="46"/>
      <c r="AJ123" s="46"/>
      <c r="AK123" s="143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144"/>
      <c r="BB123" s="46"/>
      <c r="BC123" s="46"/>
      <c r="BD123" s="46"/>
      <c r="BE123" s="46"/>
      <c r="BF123" s="143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</row>
    <row r="124" spans="1:74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138">
        <f t="shared" si="8"/>
        <v>99.945833333333908</v>
      </c>
      <c r="AB124" s="139">
        <f t="shared" si="9"/>
        <v>0.83333333333333337</v>
      </c>
      <c r="AC124" s="139">
        <f t="shared" si="7"/>
        <v>0.83333333333333337</v>
      </c>
      <c r="AD124" s="140">
        <f>'Calculation Tool'!$O$7*'Interactive Chart'!$F$5*COS(('Interactive Chart'!$AA124-'Interactive Chart'!$F$6+'Calculation Tool'!$O$8/24)*2*PI())</f>
        <v>0</v>
      </c>
      <c r="AE124" s="140">
        <f>-'Calculation Tool'!$O$11*'Interactive Chart'!$K$5*COS(('Interactive Chart'!$AA124-'Interactive Chart'!$K$6+'Calculation Tool'!$O$12/24)*2*PI())</f>
        <v>-0.12042299870420949</v>
      </c>
      <c r="AF124" s="140">
        <f>-($K$4-$F$4)*'Calculation Tool'!$F$19</f>
        <v>-6.8793619142572293</v>
      </c>
      <c r="AG124" s="141">
        <f t="shared" si="10"/>
        <v>-6.9997849129614389</v>
      </c>
      <c r="AH124" s="142">
        <f>AB124-AG124*'Calculation Tool'!$H$18</f>
        <v>1.113324729851791</v>
      </c>
      <c r="AI124" s="46"/>
      <c r="AJ124" s="46"/>
      <c r="AK124" s="143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144"/>
      <c r="BB124" s="46"/>
      <c r="BC124" s="46"/>
      <c r="BD124" s="46"/>
      <c r="BE124" s="46"/>
      <c r="BF124" s="143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</row>
    <row r="125" spans="1:74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138">
        <f t="shared" si="8"/>
        <v>99.950000000000571</v>
      </c>
      <c r="AB125" s="139">
        <f t="shared" si="9"/>
        <v>0.83333333333333337</v>
      </c>
      <c r="AC125" s="139">
        <f t="shared" si="7"/>
        <v>0.83333333333333337</v>
      </c>
      <c r="AD125" s="140">
        <f>'Calculation Tool'!$O$7*'Interactive Chart'!$F$5*COS(('Interactive Chart'!$AA125-'Interactive Chart'!$F$6+'Calculation Tool'!$O$8/24)*2*PI())</f>
        <v>0</v>
      </c>
      <c r="AE125" s="140">
        <f>-'Calculation Tool'!$O$11*'Interactive Chart'!$K$5*COS(('Interactive Chart'!$AA125-'Interactive Chart'!$K$6+'Calculation Tool'!$O$12/24)*2*PI())</f>
        <v>-0.12072041242616161</v>
      </c>
      <c r="AF125" s="140">
        <f>-($K$4-$F$4)*'Calculation Tool'!$F$19</f>
        <v>-6.8793619142572293</v>
      </c>
      <c r="AG125" s="141">
        <f t="shared" si="10"/>
        <v>-7.0000823266833905</v>
      </c>
      <c r="AH125" s="142">
        <f>AB125-AG125*'Calculation Tool'!$H$18</f>
        <v>1.113336626400669</v>
      </c>
      <c r="AI125" s="46"/>
      <c r="AJ125" s="46"/>
      <c r="AK125" s="143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144"/>
      <c r="BB125" s="46"/>
      <c r="BC125" s="46"/>
      <c r="BD125" s="46"/>
      <c r="BE125" s="46"/>
      <c r="BF125" s="143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</row>
    <row r="126" spans="1:74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138">
        <f t="shared" si="8"/>
        <v>99.954166666667234</v>
      </c>
      <c r="AB126" s="139">
        <f t="shared" si="9"/>
        <v>0.83333333333333337</v>
      </c>
      <c r="AC126" s="139">
        <f t="shared" si="7"/>
        <v>0.83333333333333337</v>
      </c>
      <c r="AD126" s="140">
        <f>'Calculation Tool'!$O$7*'Interactive Chart'!$F$5*COS(('Interactive Chart'!$AA126-'Interactive Chart'!$F$6+'Calculation Tool'!$O$8/24)*2*PI())</f>
        <v>0</v>
      </c>
      <c r="AE126" s="140">
        <f>-'Calculation Tool'!$O$11*'Interactive Chart'!$K$5*COS(('Interactive Chart'!$AA126-'Interactive Chart'!$K$6+'Calculation Tool'!$O$12/24)*2*PI())</f>
        <v>-0.12093509040755586</v>
      </c>
      <c r="AF126" s="140">
        <f>-($K$4-$F$4)*'Calculation Tool'!$F$19</f>
        <v>-6.8793619142572293</v>
      </c>
      <c r="AG126" s="141">
        <f t="shared" si="10"/>
        <v>-7.0002970046647848</v>
      </c>
      <c r="AH126" s="142">
        <f>AB126-AG126*'Calculation Tool'!$H$18</f>
        <v>1.1133452135199247</v>
      </c>
      <c r="AI126" s="46"/>
      <c r="AJ126" s="46"/>
      <c r="AK126" s="143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144"/>
      <c r="BB126" s="46"/>
      <c r="BC126" s="46"/>
      <c r="BD126" s="46"/>
      <c r="BE126" s="46"/>
      <c r="BF126" s="143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</row>
    <row r="127" spans="1:74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138">
        <f t="shared" si="8"/>
        <v>99.958333333333897</v>
      </c>
      <c r="AB127" s="139">
        <f t="shared" si="9"/>
        <v>0.83333333333333337</v>
      </c>
      <c r="AC127" s="139">
        <f t="shared" si="7"/>
        <v>0.83333333333333337</v>
      </c>
      <c r="AD127" s="140">
        <f>'Calculation Tool'!$O$7*'Interactive Chart'!$F$5*COS(('Interactive Chart'!$AA127-'Interactive Chart'!$F$6+'Calculation Tool'!$O$8/24)*2*PI())</f>
        <v>0</v>
      </c>
      <c r="AE127" s="140">
        <f>-'Calculation Tool'!$O$11*'Interactive Chart'!$K$5*COS(('Interactive Chart'!$AA127-'Interactive Chart'!$K$6+'Calculation Tool'!$O$12/24)*2*PI())</f>
        <v>-0.12106688551882681</v>
      </c>
      <c r="AF127" s="140">
        <f>-($K$4-$F$4)*'Calculation Tool'!$F$19</f>
        <v>-6.8793619142572293</v>
      </c>
      <c r="AG127" s="141">
        <f t="shared" si="10"/>
        <v>-7.0004287997760564</v>
      </c>
      <c r="AH127" s="142">
        <f>AB127-AG127*'Calculation Tool'!$H$18</f>
        <v>1.1133504853243756</v>
      </c>
      <c r="AI127" s="46"/>
      <c r="AJ127" s="46"/>
      <c r="AK127" s="143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144"/>
      <c r="BB127" s="46"/>
      <c r="BC127" s="46"/>
      <c r="BD127" s="46"/>
      <c r="BE127" s="46"/>
      <c r="BF127" s="143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</row>
    <row r="128" spans="1:74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138">
        <f t="shared" si="8"/>
        <v>99.96250000000056</v>
      </c>
      <c r="AB128" s="139">
        <f t="shared" si="9"/>
        <v>0.83333333333333337</v>
      </c>
      <c r="AC128" s="139">
        <f t="shared" si="7"/>
        <v>0.83333333333333337</v>
      </c>
      <c r="AD128" s="140">
        <f>'Calculation Tool'!$O$7*'Interactive Chart'!$F$5*COS(('Interactive Chart'!$AA128-'Interactive Chart'!$F$6+'Calculation Tool'!$O$8/24)*2*PI())</f>
        <v>0</v>
      </c>
      <c r="AE128" s="140">
        <f>-'Calculation Tool'!$O$11*'Interactive Chart'!$K$5*COS(('Interactive Chart'!$AA128-'Interactive Chart'!$K$6+'Calculation Tool'!$O$12/24)*2*PI())</f>
        <v>-0.12111570743418969</v>
      </c>
      <c r="AF128" s="140">
        <f>-($K$4-$F$4)*'Calculation Tool'!$F$19</f>
        <v>-6.8793619142572293</v>
      </c>
      <c r="AG128" s="141">
        <f t="shared" si="10"/>
        <v>-7.0004776216914193</v>
      </c>
      <c r="AH128" s="142">
        <f>AB128-AG128*'Calculation Tool'!$H$18</f>
        <v>1.1133524382009901</v>
      </c>
      <c r="AI128" s="46"/>
      <c r="AJ128" s="46"/>
      <c r="AK128" s="143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144"/>
      <c r="BB128" s="46"/>
      <c r="BC128" s="46"/>
      <c r="BD128" s="46"/>
      <c r="BE128" s="46"/>
      <c r="BF128" s="143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</row>
    <row r="129" spans="1:74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138">
        <f t="shared" si="8"/>
        <v>99.966666666667223</v>
      </c>
      <c r="AB129" s="139">
        <f t="shared" si="9"/>
        <v>0.83333333333333337</v>
      </c>
      <c r="AC129" s="139">
        <f t="shared" si="7"/>
        <v>0.83333333333333337</v>
      </c>
      <c r="AD129" s="140">
        <f>'Calculation Tool'!$O$7*'Interactive Chart'!$F$5*COS(('Interactive Chart'!$AA129-'Interactive Chart'!$F$6+'Calculation Tool'!$O$8/24)*2*PI())</f>
        <v>0</v>
      </c>
      <c r="AE129" s="140">
        <f>-'Calculation Tool'!$O$11*'Interactive Chart'!$K$5*COS(('Interactive Chart'!$AA129-'Interactive Chart'!$K$6+'Calculation Tool'!$O$12/24)*2*PI())</f>
        <v>-0.12108152269354164</v>
      </c>
      <c r="AF129" s="140">
        <f>-($K$4-$F$4)*'Calculation Tool'!$F$19</f>
        <v>-6.8793619142572293</v>
      </c>
      <c r="AG129" s="141">
        <f t="shared" si="10"/>
        <v>-7.0004434369507713</v>
      </c>
      <c r="AH129" s="142">
        <f>AB129-AG129*'Calculation Tool'!$H$18</f>
        <v>1.1133510708113643</v>
      </c>
      <c r="AI129" s="46"/>
      <c r="AJ129" s="46"/>
      <c r="AK129" s="143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144"/>
      <c r="BB129" s="46"/>
      <c r="BC129" s="46"/>
      <c r="BD129" s="46"/>
      <c r="BE129" s="46"/>
      <c r="BF129" s="143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</row>
    <row r="130" spans="1:74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138">
        <f t="shared" si="8"/>
        <v>99.970833333333886</v>
      </c>
      <c r="AB130" s="139">
        <f t="shared" si="9"/>
        <v>0.83333333333333337</v>
      </c>
      <c r="AC130" s="139">
        <f t="shared" si="7"/>
        <v>0.83333333333333337</v>
      </c>
      <c r="AD130" s="140">
        <f>'Calculation Tool'!$O$7*'Interactive Chart'!$F$5*COS(('Interactive Chart'!$AA130-'Interactive Chart'!$F$6+'Calculation Tool'!$O$8/24)*2*PI())</f>
        <v>0</v>
      </c>
      <c r="AE130" s="140">
        <f>-'Calculation Tool'!$O$11*'Interactive Chart'!$K$5*COS(('Interactive Chart'!$AA130-'Interactive Chart'!$K$6+'Calculation Tool'!$O$12/24)*2*PI())</f>
        <v>-0.12096435472539702</v>
      </c>
      <c r="AF130" s="140">
        <f>-($K$4-$F$4)*'Calculation Tool'!$F$19</f>
        <v>-6.8793619142572293</v>
      </c>
      <c r="AG130" s="141">
        <f t="shared" si="10"/>
        <v>-7.0003262689826267</v>
      </c>
      <c r="AH130" s="142">
        <f>AB130-AG130*'Calculation Tool'!$H$18</f>
        <v>1.1133463840926385</v>
      </c>
      <c r="AI130" s="46"/>
      <c r="AJ130" s="46"/>
      <c r="AK130" s="143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144"/>
      <c r="BB130" s="46"/>
      <c r="BC130" s="46"/>
      <c r="BD130" s="46"/>
      <c r="BE130" s="46"/>
      <c r="BF130" s="143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</row>
    <row r="131" spans="1:74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138">
        <f t="shared" si="8"/>
        <v>99.975000000000549</v>
      </c>
      <c r="AB131" s="139">
        <f t="shared" si="9"/>
        <v>0.83333333333333337</v>
      </c>
      <c r="AC131" s="139">
        <f t="shared" si="7"/>
        <v>0.83333333333333337</v>
      </c>
      <c r="AD131" s="140">
        <f>'Calculation Tool'!$O$7*'Interactive Chart'!$F$5*COS(('Interactive Chart'!$AA131-'Interactive Chart'!$F$6+'Calculation Tool'!$O$8/24)*2*PI())</f>
        <v>0</v>
      </c>
      <c r="AE131" s="140">
        <f>-'Calculation Tool'!$O$11*'Interactive Chart'!$K$5*COS(('Interactive Chart'!$AA131-'Interactive Chart'!$K$6+'Calculation Tool'!$O$12/24)*2*PI())</f>
        <v>-0.12076428383082749</v>
      </c>
      <c r="AF131" s="140">
        <f>-($K$4-$F$4)*'Calculation Tool'!$F$19</f>
        <v>-6.8793619142572293</v>
      </c>
      <c r="AG131" s="141">
        <f t="shared" si="10"/>
        <v>-7.0001261980880569</v>
      </c>
      <c r="AH131" s="142">
        <f>AB131-AG131*'Calculation Tool'!$H$18</f>
        <v>1.1133383812568556</v>
      </c>
      <c r="AI131" s="46"/>
      <c r="AJ131" s="46"/>
      <c r="AK131" s="143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144"/>
      <c r="BB131" s="46"/>
      <c r="BC131" s="46"/>
      <c r="BD131" s="46"/>
      <c r="BE131" s="46"/>
      <c r="BF131" s="143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</row>
    <row r="132" spans="1:74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138">
        <f t="shared" si="8"/>
        <v>99.979166666667211</v>
      </c>
      <c r="AB132" s="139">
        <f t="shared" si="9"/>
        <v>0.83333333333333337</v>
      </c>
      <c r="AC132" s="139">
        <f t="shared" si="7"/>
        <v>0.83333333333333337</v>
      </c>
      <c r="AD132" s="140">
        <f>'Calculation Tool'!$O$7*'Interactive Chart'!$F$5*COS(('Interactive Chart'!$AA132-'Interactive Chart'!$F$6+'Calculation Tool'!$O$8/24)*2*PI())</f>
        <v>0</v>
      </c>
      <c r="AE132" s="140">
        <f>-'Calculation Tool'!$O$11*'Interactive Chart'!$K$5*COS(('Interactive Chart'!$AA132-'Interactive Chart'!$K$6+'Calculation Tool'!$O$12/24)*2*PI())</f>
        <v>-0.1204814471284322</v>
      </c>
      <c r="AF132" s="140">
        <f>-($K$4-$F$4)*'Calculation Tool'!$F$19</f>
        <v>-6.8793619142572293</v>
      </c>
      <c r="AG132" s="141">
        <f t="shared" si="10"/>
        <v>-6.9998433613856612</v>
      </c>
      <c r="AH132" s="142">
        <f>AB132-AG132*'Calculation Tool'!$H$18</f>
        <v>1.1133270677887599</v>
      </c>
      <c r="AI132" s="46"/>
      <c r="AJ132" s="46"/>
      <c r="AK132" s="143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144"/>
      <c r="BB132" s="46"/>
      <c r="BC132" s="46"/>
      <c r="BD132" s="46"/>
      <c r="BE132" s="46"/>
      <c r="BF132" s="143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</row>
    <row r="133" spans="1:74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138">
        <f t="shared" si="8"/>
        <v>99.983333333333874</v>
      </c>
      <c r="AB133" s="139">
        <f t="shared" si="9"/>
        <v>0.83333333333333337</v>
      </c>
      <c r="AC133" s="139">
        <f t="shared" si="7"/>
        <v>0.83333333333333337</v>
      </c>
      <c r="AD133" s="140">
        <f>'Calculation Tool'!$O$7*'Interactive Chart'!$F$5*COS(('Interactive Chart'!$AA133-'Interactive Chart'!$F$6+'Calculation Tool'!$O$8/24)*2*PI())</f>
        <v>0</v>
      </c>
      <c r="AE133" s="140">
        <f>-'Calculation Tool'!$O$11*'Interactive Chart'!$K$5*COS(('Interactive Chart'!$AA133-'Interactive Chart'!$K$6+'Calculation Tool'!$O$12/24)*2*PI())</f>
        <v>-0.12011603846035648</v>
      </c>
      <c r="AF133" s="140">
        <f>-($K$4-$F$4)*'Calculation Tool'!$F$19</f>
        <v>-6.8793619142572293</v>
      </c>
      <c r="AG133" s="141">
        <f t="shared" si="10"/>
        <v>-6.9994779527175854</v>
      </c>
      <c r="AH133" s="142">
        <f>AB133-AG133*'Calculation Tool'!$H$18</f>
        <v>1.1133124514420367</v>
      </c>
      <c r="AI133" s="46"/>
      <c r="AJ133" s="46"/>
      <c r="AK133" s="143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144"/>
      <c r="BB133" s="46"/>
      <c r="BC133" s="46"/>
      <c r="BD133" s="46"/>
      <c r="BE133" s="46"/>
      <c r="BF133" s="143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</row>
    <row r="134" spans="1:74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138">
        <f t="shared" si="8"/>
        <v>99.987500000000537</v>
      </c>
      <c r="AB134" s="139">
        <f t="shared" si="9"/>
        <v>0.83333333333333337</v>
      </c>
      <c r="AC134" s="139">
        <f t="shared" si="7"/>
        <v>0.83333333333333337</v>
      </c>
      <c r="AD134" s="140">
        <f>'Calculation Tool'!$O$7*'Interactive Chart'!$F$5*COS(('Interactive Chart'!$AA134-'Interactive Chart'!$F$6+'Calculation Tool'!$O$8/24)*2*PI())</f>
        <v>0</v>
      </c>
      <c r="AE134" s="140">
        <f>-'Calculation Tool'!$O$11*'Interactive Chart'!$K$5*COS(('Interactive Chart'!$AA134-'Interactive Chart'!$K$6+'Calculation Tool'!$O$12/24)*2*PI())</f>
        <v>-0.11966830825944992</v>
      </c>
      <c r="AF134" s="140">
        <f>-($K$4-$F$4)*'Calculation Tool'!$F$19</f>
        <v>-6.8793619142572293</v>
      </c>
      <c r="AG134" s="141">
        <f t="shared" si="10"/>
        <v>-6.9990302225166792</v>
      </c>
      <c r="AH134" s="142">
        <f>AB134-AG134*'Calculation Tool'!$H$18</f>
        <v>1.1132945422340006</v>
      </c>
      <c r="AI134" s="46"/>
      <c r="AJ134" s="46"/>
      <c r="AK134" s="143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144"/>
      <c r="BB134" s="46"/>
      <c r="BC134" s="46"/>
      <c r="BD134" s="46"/>
      <c r="BE134" s="46"/>
      <c r="BF134" s="143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</row>
    <row r="135" spans="1:74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138">
        <f t="shared" si="8"/>
        <v>99.9916666666672</v>
      </c>
      <c r="AB135" s="139">
        <f t="shared" si="9"/>
        <v>0.83333333333333337</v>
      </c>
      <c r="AC135" s="139">
        <f t="shared" ref="AC135:AC198" si="11">MIN($AB$127:$AB$567)</f>
        <v>0.83333333333333337</v>
      </c>
      <c r="AD135" s="140">
        <f>'Calculation Tool'!$O$7*'Interactive Chart'!$F$5*COS(('Interactive Chart'!$AA135-'Interactive Chart'!$F$6+'Calculation Tool'!$O$8/24)*2*PI())</f>
        <v>0</v>
      </c>
      <c r="AE135" s="140">
        <f>-'Calculation Tool'!$O$11*'Interactive Chart'!$K$5*COS(('Interactive Chart'!$AA135-'Interactive Chart'!$K$6+'Calculation Tool'!$O$12/24)*2*PI())</f>
        <v>-0.11913856337763008</v>
      </c>
      <c r="AF135" s="140">
        <f>-($K$4-$F$4)*'Calculation Tool'!$F$19</f>
        <v>-6.8793619142572293</v>
      </c>
      <c r="AG135" s="141">
        <f t="shared" si="10"/>
        <v>-6.9985004776348596</v>
      </c>
      <c r="AH135" s="142">
        <f>AB135-AG135*'Calculation Tool'!$H$18</f>
        <v>1.1132733524387277</v>
      </c>
      <c r="AI135" s="46"/>
      <c r="AJ135" s="46"/>
      <c r="AK135" s="143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144"/>
      <c r="BB135" s="46"/>
      <c r="BC135" s="46"/>
      <c r="BD135" s="46"/>
      <c r="BE135" s="46"/>
      <c r="BF135" s="143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</row>
    <row r="136" spans="1:74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138">
        <f t="shared" si="8"/>
        <v>99.995833333333863</v>
      </c>
      <c r="AB136" s="139">
        <f t="shared" si="9"/>
        <v>0.83333333333333337</v>
      </c>
      <c r="AC136" s="139">
        <f t="shared" si="11"/>
        <v>0.83333333333333337</v>
      </c>
      <c r="AD136" s="140">
        <f>'Calculation Tool'!$O$7*'Interactive Chart'!$F$5*COS(('Interactive Chart'!$AA136-'Interactive Chart'!$F$6+'Calculation Tool'!$O$8/24)*2*PI())</f>
        <v>0</v>
      </c>
      <c r="AE136" s="140">
        <f>-'Calculation Tool'!$O$11*'Interactive Chart'!$K$5*COS(('Interactive Chart'!$AA136-'Interactive Chart'!$K$6+'Calculation Tool'!$O$12/24)*2*PI())</f>
        <v>-0.11852716687557299</v>
      </c>
      <c r="AF136" s="140">
        <f>-($K$4-$F$4)*'Calculation Tool'!$F$19</f>
        <v>-6.8793619142572293</v>
      </c>
      <c r="AG136" s="141">
        <f t="shared" si="10"/>
        <v>-6.9978890811328025</v>
      </c>
      <c r="AH136" s="142">
        <f>AB136-AG136*'Calculation Tool'!$H$18</f>
        <v>1.1132488965786456</v>
      </c>
      <c r="AI136" s="46"/>
      <c r="AJ136" s="46"/>
      <c r="AK136" s="143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144"/>
      <c r="BB136" s="46"/>
      <c r="BC136" s="46"/>
      <c r="BD136" s="46"/>
      <c r="BE136" s="46"/>
      <c r="BF136" s="143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</row>
    <row r="137" spans="1:74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138">
        <f t="shared" si="8"/>
        <v>100.00000000000053</v>
      </c>
      <c r="AB137" s="139">
        <f t="shared" si="9"/>
        <v>0.83333333333333337</v>
      </c>
      <c r="AC137" s="139">
        <f t="shared" si="11"/>
        <v>0.83333333333333337</v>
      </c>
      <c r="AD137" s="140">
        <f>'Calculation Tool'!$O$7*'Interactive Chart'!$F$5*COS(('Interactive Chart'!$AA137-'Interactive Chart'!$F$6+'Calculation Tool'!$O$8/24)*2*PI())</f>
        <v>0</v>
      </c>
      <c r="AE137" s="140">
        <f>-'Calculation Tool'!$O$11*'Interactive Chart'!$K$5*COS(('Interactive Chart'!$AA137-'Interactive Chart'!$K$6+'Calculation Tool'!$O$12/24)*2*PI())</f>
        <v>-0.11783453777390339</v>
      </c>
      <c r="AF137" s="140">
        <f>-($K$4-$F$4)*'Calculation Tool'!$F$19</f>
        <v>-6.8793619142572293</v>
      </c>
      <c r="AG137" s="141">
        <f t="shared" si="10"/>
        <v>-6.9971964520311323</v>
      </c>
      <c r="AH137" s="142">
        <f>AB137-AG137*'Calculation Tool'!$H$18</f>
        <v>1.1132211914145786</v>
      </c>
      <c r="AI137" s="46"/>
      <c r="AJ137" s="46"/>
      <c r="AK137" s="143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144"/>
      <c r="BB137" s="46"/>
      <c r="BC137" s="46"/>
      <c r="BD137" s="46"/>
      <c r="BE137" s="46"/>
      <c r="BF137" s="143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</row>
    <row r="138" spans="1:74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138">
        <f t="shared" si="8"/>
        <v>100.00416666666719</v>
      </c>
      <c r="AB138" s="139">
        <f t="shared" si="9"/>
        <v>0.83333333333333337</v>
      </c>
      <c r="AC138" s="139">
        <f t="shared" si="11"/>
        <v>0.83333333333333337</v>
      </c>
      <c r="AD138" s="140">
        <f>'Calculation Tool'!$O$7*'Interactive Chart'!$F$5*COS(('Interactive Chart'!$AA138-'Interactive Chart'!$F$6+'Calculation Tool'!$O$8/24)*2*PI())</f>
        <v>0</v>
      </c>
      <c r="AE138" s="140">
        <f>-'Calculation Tool'!$O$11*'Interactive Chart'!$K$5*COS(('Interactive Chart'!$AA138-'Interactive Chart'!$K$6+'Calculation Tool'!$O$12/24)*2*PI())</f>
        <v>-0.11706115076601346</v>
      </c>
      <c r="AF138" s="140">
        <f>-($K$4-$F$4)*'Calculation Tool'!$F$19</f>
        <v>-6.8793619142572293</v>
      </c>
      <c r="AG138" s="141">
        <f t="shared" si="10"/>
        <v>-6.9964230650232428</v>
      </c>
      <c r="AH138" s="142">
        <f>AB138-AG138*'Calculation Tool'!$H$18</f>
        <v>1.113190255934263</v>
      </c>
      <c r="AI138" s="46"/>
      <c r="AJ138" s="46"/>
      <c r="AK138" s="143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144"/>
      <c r="BB138" s="46"/>
      <c r="BC138" s="46"/>
      <c r="BD138" s="46"/>
      <c r="BE138" s="46"/>
      <c r="BF138" s="143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</row>
    <row r="139" spans="1:74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138">
        <f t="shared" si="8"/>
        <v>100.00833333333385</v>
      </c>
      <c r="AB139" s="139">
        <f t="shared" si="9"/>
        <v>0.83333333333333337</v>
      </c>
      <c r="AC139" s="139">
        <f t="shared" si="11"/>
        <v>0.83333333333333337</v>
      </c>
      <c r="AD139" s="140">
        <f>'Calculation Tool'!$O$7*'Interactive Chart'!$F$5*COS(('Interactive Chart'!$AA139-'Interactive Chart'!$F$6+'Calculation Tool'!$O$8/24)*2*PI())</f>
        <v>0</v>
      </c>
      <c r="AE139" s="140">
        <f>-'Calculation Tool'!$O$11*'Interactive Chart'!$K$5*COS(('Interactive Chart'!$AA139-'Interactive Chart'!$K$6+'Calculation Tool'!$O$12/24)*2*PI())</f>
        <v>-0.11620753589272016</v>
      </c>
      <c r="AF139" s="140">
        <f>-($K$4-$F$4)*'Calculation Tool'!$F$19</f>
        <v>-6.8793619142572293</v>
      </c>
      <c r="AG139" s="141">
        <f t="shared" si="10"/>
        <v>-6.9955694501499499</v>
      </c>
      <c r="AH139" s="142">
        <f>AB139-AG139*'Calculation Tool'!$H$18</f>
        <v>1.1131561113393313</v>
      </c>
      <c r="AI139" s="46"/>
      <c r="AJ139" s="46"/>
      <c r="AK139" s="143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144"/>
      <c r="BB139" s="46"/>
      <c r="BC139" s="46"/>
      <c r="BD139" s="46"/>
      <c r="BE139" s="46"/>
      <c r="BF139" s="143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</row>
    <row r="140" spans="1:74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138">
        <f t="shared" si="8"/>
        <v>100.01250000000051</v>
      </c>
      <c r="AB140" s="139">
        <f t="shared" si="9"/>
        <v>0.83333333333333337</v>
      </c>
      <c r="AC140" s="139">
        <f t="shared" si="11"/>
        <v>0.83333333333333337</v>
      </c>
      <c r="AD140" s="140">
        <f>'Calculation Tool'!$O$7*'Interactive Chart'!$F$5*COS(('Interactive Chart'!$AA140-'Interactive Chart'!$F$6+'Calculation Tool'!$O$8/24)*2*PI())</f>
        <v>0</v>
      </c>
      <c r="AE140" s="140">
        <f>-'Calculation Tool'!$O$11*'Interactive Chart'!$K$5*COS(('Interactive Chart'!$AA140-'Interactive Chart'!$K$6+'Calculation Tool'!$O$12/24)*2*PI())</f>
        <v>-0.11527427817902182</v>
      </c>
      <c r="AF140" s="140">
        <f>-($K$4-$F$4)*'Calculation Tool'!$F$19</f>
        <v>-6.8793619142572293</v>
      </c>
      <c r="AG140" s="141">
        <f t="shared" si="10"/>
        <v>-6.9946361924362508</v>
      </c>
      <c r="AH140" s="142">
        <f>AB140-AG140*'Calculation Tool'!$H$18</f>
        <v>1.1131187810307834</v>
      </c>
      <c r="AI140" s="46"/>
      <c r="AJ140" s="46"/>
      <c r="AK140" s="143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144"/>
      <c r="BB140" s="46"/>
      <c r="BC140" s="46"/>
      <c r="BD140" s="46"/>
      <c r="BE140" s="46"/>
      <c r="BF140" s="143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</row>
    <row r="141" spans="1:74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138">
        <f t="shared" si="8"/>
        <v>100.01666666666718</v>
      </c>
      <c r="AB141" s="139">
        <f t="shared" si="9"/>
        <v>0.83333333333333337</v>
      </c>
      <c r="AC141" s="139">
        <f t="shared" si="11"/>
        <v>0.83333333333333337</v>
      </c>
      <c r="AD141" s="140">
        <f>'Calculation Tool'!$O$7*'Interactive Chart'!$F$5*COS(('Interactive Chart'!$AA141-'Interactive Chart'!$F$6+'Calculation Tool'!$O$8/24)*2*PI())</f>
        <v>0</v>
      </c>
      <c r="AE141" s="140">
        <f>-'Calculation Tool'!$O$11*'Interactive Chart'!$K$5*COS(('Interactive Chart'!$AA141-'Interactive Chart'!$K$6+'Calculation Tool'!$O$12/24)*2*PI())</f>
        <v>-0.11426201723314271</v>
      </c>
      <c r="AF141" s="140">
        <f>-($K$4-$F$4)*'Calculation Tool'!$F$19</f>
        <v>-6.8793619142572293</v>
      </c>
      <c r="AG141" s="141">
        <f t="shared" si="10"/>
        <v>-6.9936239314903723</v>
      </c>
      <c r="AH141" s="142">
        <f>AB141-AG141*'Calculation Tool'!$H$18</f>
        <v>1.1130782905929482</v>
      </c>
      <c r="AI141" s="46"/>
      <c r="AJ141" s="46"/>
      <c r="AK141" s="143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144"/>
      <c r="BB141" s="46"/>
      <c r="BC141" s="46"/>
      <c r="BD141" s="46"/>
      <c r="BE141" s="46"/>
      <c r="BF141" s="143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</row>
    <row r="142" spans="1:74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138">
        <f t="shared" si="8"/>
        <v>100.02083333333384</v>
      </c>
      <c r="AB142" s="139">
        <f t="shared" si="9"/>
        <v>0.83333333333333337</v>
      </c>
      <c r="AC142" s="139">
        <f t="shared" si="11"/>
        <v>0.83333333333333337</v>
      </c>
      <c r="AD142" s="140">
        <f>'Calculation Tool'!$O$7*'Interactive Chart'!$F$5*COS(('Interactive Chart'!$AA142-'Interactive Chart'!$F$6+'Calculation Tool'!$O$8/24)*2*PI())</f>
        <v>0</v>
      </c>
      <c r="AE142" s="140">
        <f>-'Calculation Tool'!$O$11*'Interactive Chart'!$K$5*COS(('Interactive Chart'!$AA142-'Interactive Chart'!$K$6+'Calculation Tool'!$O$12/24)*2*PI())</f>
        <v>-0.11317144680816278</v>
      </c>
      <c r="AF142" s="140">
        <f>-($K$4-$F$4)*'Calculation Tool'!$F$19</f>
        <v>-6.8793619142572293</v>
      </c>
      <c r="AG142" s="141">
        <f t="shared" si="10"/>
        <v>-6.9925333610653917</v>
      </c>
      <c r="AH142" s="142">
        <f>AB142-AG142*'Calculation Tool'!$H$18</f>
        <v>1.1130346677759491</v>
      </c>
      <c r="AI142" s="46"/>
      <c r="AJ142" s="46"/>
      <c r="AK142" s="143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144"/>
      <c r="BB142" s="46"/>
      <c r="BC142" s="46"/>
      <c r="BD142" s="46"/>
      <c r="BE142" s="46"/>
      <c r="BF142" s="143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</row>
    <row r="143" spans="1:74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138">
        <f t="shared" si="8"/>
        <v>100.0250000000005</v>
      </c>
      <c r="AB143" s="139">
        <f t="shared" si="9"/>
        <v>0.83333333333333337</v>
      </c>
      <c r="AC143" s="139">
        <f t="shared" si="11"/>
        <v>0.83333333333333337</v>
      </c>
      <c r="AD143" s="140">
        <f>'Calculation Tool'!$O$7*'Interactive Chart'!$F$5*COS(('Interactive Chart'!$AA143-'Interactive Chart'!$F$6+'Calculation Tool'!$O$8/24)*2*PI())</f>
        <v>0</v>
      </c>
      <c r="AE143" s="140">
        <f>-'Calculation Tool'!$O$11*'Interactive Chart'!$K$5*COS(('Interactive Chart'!$AA143-'Interactive Chart'!$K$6+'Calculation Tool'!$O$12/24)*2*PI())</f>
        <v>-0.11200331432658558</v>
      </c>
      <c r="AF143" s="140">
        <f>-($K$4-$F$4)*'Calculation Tool'!$F$19</f>
        <v>-6.8793619142572293</v>
      </c>
      <c r="AG143" s="141">
        <f t="shared" si="10"/>
        <v>-6.991365228583815</v>
      </c>
      <c r="AH143" s="142">
        <f>AB143-AG143*'Calculation Tool'!$H$18</f>
        <v>1.112987942476686</v>
      </c>
      <c r="AI143" s="46"/>
      <c r="AJ143" s="46"/>
      <c r="AK143" s="143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144"/>
      <c r="BB143" s="46"/>
      <c r="BC143" s="46"/>
      <c r="BD143" s="46"/>
      <c r="BE143" s="46"/>
      <c r="BF143" s="143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</row>
    <row r="144" spans="1:74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138">
        <f t="shared" si="8"/>
        <v>100.02916666666717</v>
      </c>
      <c r="AB144" s="139">
        <f t="shared" si="9"/>
        <v>0.83333333333333337</v>
      </c>
      <c r="AC144" s="139">
        <f t="shared" si="11"/>
        <v>0.83333333333333337</v>
      </c>
      <c r="AD144" s="140">
        <f>'Calculation Tool'!$O$7*'Interactive Chart'!$F$5*COS(('Interactive Chart'!$AA144-'Interactive Chart'!$F$6+'Calculation Tool'!$O$8/24)*2*PI())</f>
        <v>0</v>
      </c>
      <c r="AE144" s="140">
        <f>-'Calculation Tool'!$O$11*'Interactive Chart'!$K$5*COS(('Interactive Chart'!$AA144-'Interactive Chart'!$K$6+'Calculation Tool'!$O$12/24)*2*PI())</f>
        <v>-0.11075842036805432</v>
      </c>
      <c r="AF144" s="140">
        <f>-($K$4-$F$4)*'Calculation Tool'!$F$19</f>
        <v>-6.8793619142572293</v>
      </c>
      <c r="AG144" s="141">
        <f t="shared" si="10"/>
        <v>-6.990120334625284</v>
      </c>
      <c r="AH144" s="142">
        <f>AB144-AG144*'Calculation Tool'!$H$18</f>
        <v>1.1129381467183448</v>
      </c>
      <c r="AI144" s="46"/>
      <c r="AJ144" s="46"/>
      <c r="AK144" s="143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144"/>
      <c r="BB144" s="46"/>
      <c r="BC144" s="46"/>
      <c r="BD144" s="46"/>
      <c r="BE144" s="46"/>
      <c r="BF144" s="143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</row>
    <row r="145" spans="1:74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138">
        <f t="shared" si="8"/>
        <v>100.03333333333383</v>
      </c>
      <c r="AB145" s="139">
        <f t="shared" si="9"/>
        <v>0.83333333333333337</v>
      </c>
      <c r="AC145" s="139">
        <f t="shared" si="11"/>
        <v>0.83333333333333337</v>
      </c>
      <c r="AD145" s="140">
        <f>'Calculation Tool'!$O$7*'Interactive Chart'!$F$5*COS(('Interactive Chart'!$AA145-'Interactive Chart'!$F$6+'Calculation Tool'!$O$8/24)*2*PI())</f>
        <v>0</v>
      </c>
      <c r="AE145" s="140">
        <f>-'Calculation Tool'!$O$11*'Interactive Chart'!$K$5*COS(('Interactive Chart'!$AA145-'Interactive Chart'!$K$6+'Calculation Tool'!$O$12/24)*2*PI())</f>
        <v>-0.10943761812070922</v>
      </c>
      <c r="AF145" s="140">
        <f>-($K$4-$F$4)*'Calculation Tool'!$F$19</f>
        <v>-6.8793619142572293</v>
      </c>
      <c r="AG145" s="141">
        <f t="shared" si="10"/>
        <v>-6.9887995323779384</v>
      </c>
      <c r="AH145" s="142">
        <f>AB145-AG145*'Calculation Tool'!$H$18</f>
        <v>1.112885314628451</v>
      </c>
      <c r="AI145" s="46"/>
      <c r="AJ145" s="46"/>
      <c r="AK145" s="143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144"/>
      <c r="BB145" s="46"/>
      <c r="BC145" s="46"/>
      <c r="BD145" s="46"/>
      <c r="BE145" s="46"/>
      <c r="BF145" s="143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</row>
    <row r="146" spans="1:74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138">
        <f t="shared" si="8"/>
        <v>100.03750000000049</v>
      </c>
      <c r="AB146" s="139">
        <f t="shared" si="9"/>
        <v>0.83333333333333337</v>
      </c>
      <c r="AC146" s="139">
        <f t="shared" si="11"/>
        <v>0.83333333333333337</v>
      </c>
      <c r="AD146" s="140">
        <f>'Calculation Tool'!$O$7*'Interactive Chart'!$F$5*COS(('Interactive Chart'!$AA146-'Interactive Chart'!$F$6+'Calculation Tool'!$O$8/24)*2*PI())</f>
        <v>0</v>
      </c>
      <c r="AE146" s="140">
        <f>-'Calculation Tool'!$O$11*'Interactive Chart'!$K$5*COS(('Interactive Chart'!$AA146-'Interactive Chart'!$K$6+'Calculation Tool'!$O$12/24)*2*PI())</f>
        <v>-0.10804181279644132</v>
      </c>
      <c r="AF146" s="140">
        <f>-($K$4-$F$4)*'Calculation Tool'!$F$19</f>
        <v>-6.8793619142572293</v>
      </c>
      <c r="AG146" s="141">
        <f t="shared" si="10"/>
        <v>-6.9874037270536711</v>
      </c>
      <c r="AH146" s="142">
        <f>AB146-AG146*'Calculation Tool'!$H$18</f>
        <v>1.1128294824154803</v>
      </c>
      <c r="AI146" s="46"/>
      <c r="AJ146" s="46"/>
      <c r="AK146" s="143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144"/>
      <c r="BB146" s="46"/>
      <c r="BC146" s="46"/>
      <c r="BD146" s="46"/>
      <c r="BE146" s="46"/>
      <c r="BF146" s="143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</row>
    <row r="147" spans="1:74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138">
        <f t="shared" si="8"/>
        <v>100.04166666666715</v>
      </c>
      <c r="AB147" s="139">
        <f t="shared" si="9"/>
        <v>0.83333333333333337</v>
      </c>
      <c r="AC147" s="139">
        <f t="shared" si="11"/>
        <v>0.83333333333333337</v>
      </c>
      <c r="AD147" s="140">
        <f>'Calculation Tool'!$O$7*'Interactive Chart'!$F$5*COS(('Interactive Chart'!$AA147-'Interactive Chart'!$F$6+'Calculation Tool'!$O$8/24)*2*PI())</f>
        <v>0</v>
      </c>
      <c r="AE147" s="140">
        <f>-'Calculation Tool'!$O$11*'Interactive Chart'!$K$5*COS(('Interactive Chart'!$AA147-'Interactive Chart'!$K$6+'Calculation Tool'!$O$12/24)*2*PI())</f>
        <v>-0.1065719610104857</v>
      </c>
      <c r="AF147" s="140">
        <f>-($K$4-$F$4)*'Calculation Tool'!$F$19</f>
        <v>-6.8793619142572293</v>
      </c>
      <c r="AG147" s="141">
        <f t="shared" si="10"/>
        <v>-6.9859338752677154</v>
      </c>
      <c r="AH147" s="142">
        <f>AB147-AG147*'Calculation Tool'!$H$18</f>
        <v>1.112770688344042</v>
      </c>
      <c r="AI147" s="46"/>
      <c r="AJ147" s="46"/>
      <c r="AK147" s="143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144"/>
      <c r="BB147" s="46"/>
      <c r="BC147" s="46"/>
      <c r="BD147" s="46"/>
      <c r="BE147" s="46"/>
      <c r="BF147" s="143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</row>
    <row r="148" spans="1:74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138">
        <f t="shared" si="8"/>
        <v>100.04583333333382</v>
      </c>
      <c r="AB148" s="139">
        <f t="shared" si="9"/>
        <v>0.83333333333333337</v>
      </c>
      <c r="AC148" s="139">
        <f t="shared" si="11"/>
        <v>0.83333333333333337</v>
      </c>
      <c r="AD148" s="140">
        <f>'Calculation Tool'!$O$7*'Interactive Chart'!$F$5*COS(('Interactive Chart'!$AA148-'Interactive Chart'!$F$6+'Calculation Tool'!$O$8/24)*2*PI())</f>
        <v>0</v>
      </c>
      <c r="AE148" s="140">
        <f>-'Calculation Tool'!$O$11*'Interactive Chart'!$K$5*COS(('Interactive Chart'!$AA148-'Interactive Chart'!$K$6+'Calculation Tool'!$O$12/24)*2*PI())</f>
        <v>-0.10502907012584164</v>
      </c>
      <c r="AF148" s="140">
        <f>-($K$4-$F$4)*'Calculation Tool'!$F$19</f>
        <v>-6.8793619142572293</v>
      </c>
      <c r="AG148" s="141">
        <f t="shared" si="10"/>
        <v>-6.9843909843830714</v>
      </c>
      <c r="AH148" s="142">
        <f>AB148-AG148*'Calculation Tool'!$H$18</f>
        <v>1.1127089727086563</v>
      </c>
      <c r="AI148" s="46"/>
      <c r="AJ148" s="46"/>
      <c r="AK148" s="143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144"/>
      <c r="BB148" s="46"/>
      <c r="BC148" s="46"/>
      <c r="BD148" s="46"/>
      <c r="BE148" s="46"/>
      <c r="BF148" s="143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</row>
    <row r="149" spans="1:74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138">
        <f t="shared" si="8"/>
        <v>100.05000000000048</v>
      </c>
      <c r="AB149" s="139">
        <f t="shared" si="9"/>
        <v>0.83333333333333337</v>
      </c>
      <c r="AC149" s="139">
        <f t="shared" si="11"/>
        <v>0.83333333333333337</v>
      </c>
      <c r="AD149" s="140">
        <f>'Calculation Tool'!$O$7*'Interactive Chart'!$F$5*COS(('Interactive Chart'!$AA149-'Interactive Chart'!$F$6+'Calculation Tool'!$O$8/24)*2*PI())</f>
        <v>0</v>
      </c>
      <c r="AE149" s="140">
        <f>-'Calculation Tool'!$O$11*'Interactive Chart'!$K$5*COS(('Interactive Chart'!$AA149-'Interactive Chart'!$K$6+'Calculation Tool'!$O$12/24)*2*PI())</f>
        <v>-0.10341419756285949</v>
      </c>
      <c r="AF149" s="140">
        <f>-($K$4-$F$4)*'Calculation Tool'!$F$19</f>
        <v>-6.8793619142572293</v>
      </c>
      <c r="AG149" s="141">
        <f t="shared" si="10"/>
        <v>-6.9827761118200886</v>
      </c>
      <c r="AH149" s="142">
        <f>AB149-AG149*'Calculation Tool'!$H$18</f>
        <v>1.112644377806137</v>
      </c>
      <c r="AI149" s="46"/>
      <c r="AJ149" s="46"/>
      <c r="AK149" s="143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144"/>
      <c r="BB149" s="46"/>
      <c r="BC149" s="46"/>
      <c r="BD149" s="46"/>
      <c r="BE149" s="46"/>
      <c r="BF149" s="143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</row>
    <row r="150" spans="1:74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138">
        <f t="shared" si="8"/>
        <v>100.05416666666714</v>
      </c>
      <c r="AB150" s="139">
        <f t="shared" si="9"/>
        <v>0.83333333333333337</v>
      </c>
      <c r="AC150" s="139">
        <f t="shared" si="11"/>
        <v>0.83333333333333337</v>
      </c>
      <c r="AD150" s="140">
        <f>'Calculation Tool'!$O$7*'Interactive Chart'!$F$5*COS(('Interactive Chart'!$AA150-'Interactive Chart'!$F$6+'Calculation Tool'!$O$8/24)*2*PI())</f>
        <v>0</v>
      </c>
      <c r="AE150" s="140">
        <f>-'Calculation Tool'!$O$11*'Interactive Chart'!$K$5*COS(('Interactive Chart'!$AA150-'Interactive Chart'!$K$6+'Calculation Tool'!$O$12/24)*2*PI())</f>
        <v>-0.10172845007451525</v>
      </c>
      <c r="AF150" s="140">
        <f>-($K$4-$F$4)*'Calculation Tool'!$F$19</f>
        <v>-6.8793619142572293</v>
      </c>
      <c r="AG150" s="141">
        <f t="shared" si="10"/>
        <v>-6.9810903643317443</v>
      </c>
      <c r="AH150" s="142">
        <f>AB150-AG150*'Calculation Tool'!$H$18</f>
        <v>1.1125769479066032</v>
      </c>
      <c r="AI150" s="46"/>
      <c r="AJ150" s="46"/>
      <c r="AK150" s="143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144"/>
      <c r="BB150" s="46"/>
      <c r="BC150" s="46"/>
      <c r="BD150" s="46"/>
      <c r="BE150" s="46"/>
      <c r="BF150" s="143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</row>
    <row r="151" spans="1:74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138">
        <f t="shared" si="8"/>
        <v>100.05833333333381</v>
      </c>
      <c r="AB151" s="139">
        <f t="shared" si="9"/>
        <v>0.83333333333333337</v>
      </c>
      <c r="AC151" s="139">
        <f t="shared" si="11"/>
        <v>0.83333333333333337</v>
      </c>
      <c r="AD151" s="140">
        <f>'Calculation Tool'!$O$7*'Interactive Chart'!$F$5*COS(('Interactive Chart'!$AA151-'Interactive Chart'!$F$6+'Calculation Tool'!$O$8/24)*2*PI())</f>
        <v>0</v>
      </c>
      <c r="AE151" s="140">
        <f>-'Calculation Tool'!$O$11*'Interactive Chart'!$K$5*COS(('Interactive Chart'!$AA151-'Interactive Chart'!$K$6+'Calculation Tool'!$O$12/24)*2*PI())</f>
        <v>-9.9972982987947073E-2</v>
      </c>
      <c r="AF151" s="140">
        <f>-($K$4-$F$4)*'Calculation Tool'!$F$19</f>
        <v>-6.8793619142572293</v>
      </c>
      <c r="AG151" s="141">
        <f t="shared" si="10"/>
        <v>-6.9793348972451765</v>
      </c>
      <c r="AH151" s="142">
        <f>AB151-AG151*'Calculation Tool'!$H$18</f>
        <v>1.1125067292231403</v>
      </c>
      <c r="AI151" s="46"/>
      <c r="AJ151" s="46"/>
      <c r="AK151" s="143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144"/>
      <c r="BB151" s="46"/>
      <c r="BC151" s="46"/>
      <c r="BD151" s="46"/>
      <c r="BE151" s="46"/>
      <c r="BF151" s="143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</row>
    <row r="152" spans="1:74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138">
        <f t="shared" si="8"/>
        <v>100.06250000000047</v>
      </c>
      <c r="AB152" s="139">
        <f t="shared" si="9"/>
        <v>0.83333333333333337</v>
      </c>
      <c r="AC152" s="139">
        <f t="shared" si="11"/>
        <v>0.83333333333333337</v>
      </c>
      <c r="AD152" s="140">
        <f>'Calculation Tool'!$O$7*'Interactive Chart'!$F$5*COS(('Interactive Chart'!$AA152-'Interactive Chart'!$F$6+'Calculation Tool'!$O$8/24)*2*PI())</f>
        <v>0</v>
      </c>
      <c r="AE152" s="140">
        <f>-'Calculation Tool'!$O$11*'Interactive Chart'!$K$5*COS(('Interactive Chart'!$AA152-'Interactive Chart'!$K$6+'Calculation Tool'!$O$12/24)*2*PI())</f>
        <v>-9.8148999412593307E-2</v>
      </c>
      <c r="AF152" s="140">
        <f>-($K$4-$F$4)*'Calculation Tool'!$F$19</f>
        <v>-6.8793619142572293</v>
      </c>
      <c r="AG152" s="141">
        <f t="shared" si="10"/>
        <v>-6.977510913669823</v>
      </c>
      <c r="AH152" s="142">
        <f>AB152-AG152*'Calculation Tool'!$H$18</f>
        <v>1.1124337698801263</v>
      </c>
      <c r="AI152" s="46"/>
      <c r="AJ152" s="46"/>
      <c r="AK152" s="143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144"/>
      <c r="BB152" s="46"/>
      <c r="BC152" s="46"/>
      <c r="BD152" s="46"/>
      <c r="BE152" s="46"/>
      <c r="BF152" s="143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</row>
    <row r="153" spans="1:74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138">
        <f t="shared" si="8"/>
        <v>100.06666666666713</v>
      </c>
      <c r="AB153" s="139">
        <f t="shared" si="9"/>
        <v>0.83333333333333337</v>
      </c>
      <c r="AC153" s="139">
        <f t="shared" si="11"/>
        <v>0.83333333333333337</v>
      </c>
      <c r="AD153" s="140">
        <f>'Calculation Tool'!$O$7*'Interactive Chart'!$F$5*COS(('Interactive Chart'!$AA153-'Interactive Chart'!$F$6+'Calculation Tool'!$O$8/24)*2*PI())</f>
        <v>0</v>
      </c>
      <c r="AE153" s="140">
        <f>-'Calculation Tool'!$O$11*'Interactive Chart'!$K$5*COS(('Interactive Chart'!$AA153-'Interactive Chart'!$K$6+'Calculation Tool'!$O$12/24)*2*PI())</f>
        <v>-9.6257749415693983E-2</v>
      </c>
      <c r="AF153" s="140">
        <f>-($K$4-$F$4)*'Calculation Tool'!$F$19</f>
        <v>-6.8793619142572293</v>
      </c>
      <c r="AG153" s="141">
        <f t="shared" si="10"/>
        <v>-6.9756196636729229</v>
      </c>
      <c r="AH153" s="142">
        <f>AB153-AG153*'Calculation Tool'!$H$18</f>
        <v>1.1123581198802504</v>
      </c>
      <c r="AI153" s="46"/>
      <c r="AJ153" s="46"/>
      <c r="AK153" s="143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144"/>
      <c r="BB153" s="46"/>
      <c r="BC153" s="46"/>
      <c r="BD153" s="46"/>
      <c r="BE153" s="46"/>
      <c r="BF153" s="143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</row>
    <row r="154" spans="1:74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138">
        <f t="shared" si="8"/>
        <v>100.07083333333379</v>
      </c>
      <c r="AB154" s="139">
        <f t="shared" si="9"/>
        <v>0.83333333333333337</v>
      </c>
      <c r="AC154" s="139">
        <f t="shared" si="11"/>
        <v>0.83333333333333337</v>
      </c>
      <c r="AD154" s="140">
        <f>'Calculation Tool'!$O$7*'Interactive Chart'!$F$5*COS(('Interactive Chart'!$AA154-'Interactive Chart'!$F$6+'Calculation Tool'!$O$8/24)*2*PI())</f>
        <v>0</v>
      </c>
      <c r="AE154" s="140">
        <f>-'Calculation Tool'!$O$11*'Interactive Chart'!$K$5*COS(('Interactive Chart'!$AA154-'Interactive Chart'!$K$6+'Calculation Tool'!$O$12/24)*2*PI())</f>
        <v>-9.4300529165535552E-2</v>
      </c>
      <c r="AF154" s="140">
        <f>-($K$4-$F$4)*'Calculation Tool'!$F$19</f>
        <v>-6.8793619142572293</v>
      </c>
      <c r="AG154" s="141">
        <f t="shared" si="10"/>
        <v>-6.9736624434227652</v>
      </c>
      <c r="AH154" s="142">
        <f>AB154-AG154*'Calculation Tool'!$H$18</f>
        <v>1.112279831070244</v>
      </c>
      <c r="AI154" s="46"/>
      <c r="AJ154" s="46"/>
      <c r="AK154" s="143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144"/>
      <c r="BB154" s="46"/>
      <c r="BC154" s="46"/>
      <c r="BD154" s="46"/>
      <c r="BE154" s="46"/>
      <c r="BF154" s="143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</row>
    <row r="155" spans="1:74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138">
        <f t="shared" si="8"/>
        <v>100.07500000000046</v>
      </c>
      <c r="AB155" s="139">
        <f t="shared" si="9"/>
        <v>0.83333333333333337</v>
      </c>
      <c r="AC155" s="139">
        <f t="shared" si="11"/>
        <v>0.83333333333333337</v>
      </c>
      <c r="AD155" s="140">
        <f>'Calculation Tool'!$O$7*'Interactive Chart'!$F$5*COS(('Interactive Chart'!$AA155-'Interactive Chart'!$F$6+'Calculation Tool'!$O$8/24)*2*PI())</f>
        <v>0</v>
      </c>
      <c r="AE155" s="140">
        <f>-'Calculation Tool'!$O$11*'Interactive Chart'!$K$5*COS(('Interactive Chart'!$AA155-'Interactive Chart'!$K$6+'Calculation Tool'!$O$12/24)*2*PI())</f>
        <v>-9.2278680043095154E-2</v>
      </c>
      <c r="AF155" s="140">
        <f>-($K$4-$F$4)*'Calculation Tool'!$F$19</f>
        <v>-6.8793619142572293</v>
      </c>
      <c r="AG155" s="141">
        <f t="shared" si="10"/>
        <v>-6.9716405943003243</v>
      </c>
      <c r="AH155" s="142">
        <f>AB155-AG155*'Calculation Tool'!$H$18</f>
        <v>1.1121989571053463</v>
      </c>
      <c r="AI155" s="46"/>
      <c r="AJ155" s="46"/>
      <c r="AK155" s="143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144"/>
      <c r="BB155" s="46"/>
      <c r="BC155" s="46"/>
      <c r="BD155" s="46"/>
      <c r="BE155" s="46"/>
      <c r="BF155" s="143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</row>
    <row r="156" spans="1:74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138">
        <f t="shared" si="8"/>
        <v>100.07916666666712</v>
      </c>
      <c r="AB156" s="139">
        <f t="shared" si="9"/>
        <v>0.83333333333333337</v>
      </c>
      <c r="AC156" s="139">
        <f t="shared" si="11"/>
        <v>0.83333333333333337</v>
      </c>
      <c r="AD156" s="140">
        <f>'Calculation Tool'!$O$7*'Interactive Chart'!$F$5*COS(('Interactive Chart'!$AA156-'Interactive Chart'!$F$6+'Calculation Tool'!$O$8/24)*2*PI())</f>
        <v>0</v>
      </c>
      <c r="AE156" s="140">
        <f>-'Calculation Tool'!$O$11*'Interactive Chart'!$K$5*COS(('Interactive Chart'!$AA156-'Interactive Chart'!$K$6+'Calculation Tool'!$O$12/24)*2*PI())</f>
        <v>-9.0193587722776053E-2</v>
      </c>
      <c r="AF156" s="140">
        <f>-($K$4-$F$4)*'Calculation Tool'!$F$19</f>
        <v>-6.8793619142572293</v>
      </c>
      <c r="AG156" s="141">
        <f t="shared" si="10"/>
        <v>-6.9695555019800057</v>
      </c>
      <c r="AH156" s="142">
        <f>AB156-AG156*'Calculation Tool'!$H$18</f>
        <v>1.1121155534125335</v>
      </c>
      <c r="AI156" s="46"/>
      <c r="AJ156" s="46"/>
      <c r="AK156" s="143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144"/>
      <c r="BB156" s="46"/>
      <c r="BC156" s="46"/>
      <c r="BD156" s="46"/>
      <c r="BE156" s="46"/>
      <c r="BF156" s="143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</row>
    <row r="157" spans="1:74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138">
        <f t="shared" si="8"/>
        <v>100.08333333333378</v>
      </c>
      <c r="AB157" s="139">
        <f t="shared" si="9"/>
        <v>0.83333333333333337</v>
      </c>
      <c r="AC157" s="139">
        <f t="shared" si="11"/>
        <v>0.83333333333333337</v>
      </c>
      <c r="AD157" s="140">
        <f>'Calculation Tool'!$O$7*'Interactive Chart'!$F$5*COS(('Interactive Chart'!$AA157-'Interactive Chart'!$F$6+'Calculation Tool'!$O$8/24)*2*PI())</f>
        <v>0</v>
      </c>
      <c r="AE157" s="140">
        <f>-'Calculation Tool'!$O$11*'Interactive Chart'!$K$5*COS(('Interactive Chart'!$AA157-'Interactive Chart'!$K$6+'Calculation Tool'!$O$12/24)*2*PI())</f>
        <v>-8.8046681222711365E-2</v>
      </c>
      <c r="AF157" s="140">
        <f>-($K$4-$F$4)*'Calculation Tool'!$F$19</f>
        <v>-6.8793619142572293</v>
      </c>
      <c r="AG157" s="141">
        <f t="shared" si="10"/>
        <v>-6.9674085954799407</v>
      </c>
      <c r="AH157" s="142">
        <f>AB157-AG157*'Calculation Tool'!$H$18</f>
        <v>1.1120296771525311</v>
      </c>
      <c r="AI157" s="46"/>
      <c r="AJ157" s="46"/>
      <c r="AK157" s="143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144"/>
      <c r="BB157" s="46"/>
      <c r="BC157" s="46"/>
      <c r="BD157" s="46"/>
      <c r="BE157" s="46"/>
      <c r="BF157" s="143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</row>
    <row r="158" spans="1:74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138">
        <f t="shared" si="8"/>
        <v>100.08750000000045</v>
      </c>
      <c r="AB158" s="139">
        <f t="shared" si="9"/>
        <v>0.83333333333333337</v>
      </c>
      <c r="AC158" s="139">
        <f t="shared" si="11"/>
        <v>0.83333333333333337</v>
      </c>
      <c r="AD158" s="140">
        <f>'Calculation Tool'!$O$7*'Interactive Chart'!$F$5*COS(('Interactive Chart'!$AA158-'Interactive Chart'!$F$6+'Calculation Tool'!$O$8/24)*2*PI())</f>
        <v>0</v>
      </c>
      <c r="AE158" s="140">
        <f>-'Calculation Tool'!$O$11*'Interactive Chart'!$K$5*COS(('Interactive Chart'!$AA158-'Interactive Chart'!$K$6+'Calculation Tool'!$O$12/24)*2*PI())</f>
        <v>-8.5839431925357229E-2</v>
      </c>
      <c r="AF158" s="140">
        <f>-($K$4-$F$4)*'Calculation Tool'!$F$19</f>
        <v>-6.8793619142572293</v>
      </c>
      <c r="AG158" s="141">
        <f t="shared" si="10"/>
        <v>-6.9652013461825861</v>
      </c>
      <c r="AH158" s="142">
        <f>AB158-AG158*'Calculation Tool'!$H$18</f>
        <v>1.1119413871806367</v>
      </c>
      <c r="AI158" s="46"/>
      <c r="AJ158" s="46"/>
      <c r="AK158" s="143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144"/>
      <c r="BB158" s="46"/>
      <c r="BC158" s="46"/>
      <c r="BD158" s="46"/>
      <c r="BE158" s="46"/>
      <c r="BF158" s="143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</row>
    <row r="159" spans="1:74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138">
        <f t="shared" si="8"/>
        <v>100.09166666666711</v>
      </c>
      <c r="AB159" s="139">
        <f t="shared" si="9"/>
        <v>0.83333333333333337</v>
      </c>
      <c r="AC159" s="139">
        <f t="shared" si="11"/>
        <v>0.83333333333333337</v>
      </c>
      <c r="AD159" s="140">
        <f>'Calculation Tool'!$O$7*'Interactive Chart'!$F$5*COS(('Interactive Chart'!$AA159-'Interactive Chart'!$F$6+'Calculation Tool'!$O$8/24)*2*PI())</f>
        <v>0</v>
      </c>
      <c r="AE159" s="140">
        <f>-'Calculation Tool'!$O$11*'Interactive Chart'!$K$5*COS(('Interactive Chart'!$AA159-'Interactive Chart'!$K$6+'Calculation Tool'!$O$12/24)*2*PI())</f>
        <v>-8.3573352569136658E-2</v>
      </c>
      <c r="AF159" s="140">
        <f>-($K$4-$F$4)*'Calculation Tool'!$F$19</f>
        <v>-6.8793619142572293</v>
      </c>
      <c r="AG159" s="141">
        <f t="shared" si="10"/>
        <v>-6.9629352668263662</v>
      </c>
      <c r="AH159" s="142">
        <f>AB159-AG159*'Calculation Tool'!$H$18</f>
        <v>1.1118507440063881</v>
      </c>
      <c r="AI159" s="46"/>
      <c r="AJ159" s="46"/>
      <c r="AK159" s="143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144"/>
      <c r="BB159" s="46"/>
      <c r="BC159" s="46"/>
      <c r="BD159" s="46"/>
      <c r="BE159" s="46"/>
      <c r="BF159" s="143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</row>
    <row r="160" spans="1:74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138">
        <f t="shared" si="8"/>
        <v>100.09583333333377</v>
      </c>
      <c r="AB160" s="139">
        <f t="shared" si="9"/>
        <v>0.83333333333333337</v>
      </c>
      <c r="AC160" s="139">
        <f t="shared" si="11"/>
        <v>0.83333333333333337</v>
      </c>
      <c r="AD160" s="140">
        <f>'Calculation Tool'!$O$7*'Interactive Chart'!$F$5*COS(('Interactive Chart'!$AA160-'Interactive Chart'!$F$6+'Calculation Tool'!$O$8/24)*2*PI())</f>
        <v>0</v>
      </c>
      <c r="AE160" s="140">
        <f>-'Calculation Tool'!$O$11*'Interactive Chart'!$K$5*COS(('Interactive Chart'!$AA160-'Interactive Chart'!$K$6+'Calculation Tool'!$O$12/24)*2*PI())</f>
        <v>-8.1249996211657446E-2</v>
      </c>
      <c r="AF160" s="140">
        <f>-($K$4-$F$4)*'Calculation Tool'!$F$19</f>
        <v>-6.8793619142572293</v>
      </c>
      <c r="AG160" s="141">
        <f t="shared" si="10"/>
        <v>-6.9606119104688871</v>
      </c>
      <c r="AH160" s="142">
        <f>AB160-AG160*'Calculation Tool'!$H$18</f>
        <v>1.1117578097520888</v>
      </c>
      <c r="AI160" s="46"/>
      <c r="AJ160" s="46"/>
      <c r="AK160" s="143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144"/>
      <c r="BB160" s="46"/>
      <c r="BC160" s="46"/>
      <c r="BD160" s="46"/>
      <c r="BE160" s="46"/>
      <c r="BF160" s="143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</row>
    <row r="161" spans="1:74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138">
        <f t="shared" si="8"/>
        <v>100.10000000000043</v>
      </c>
      <c r="AB161" s="139">
        <f t="shared" si="9"/>
        <v>0.83333333333333337</v>
      </c>
      <c r="AC161" s="139">
        <f t="shared" si="11"/>
        <v>0.83333333333333337</v>
      </c>
      <c r="AD161" s="140">
        <f>'Calculation Tool'!$O$7*'Interactive Chart'!$F$5*COS(('Interactive Chart'!$AA161-'Interactive Chart'!$F$6+'Calculation Tool'!$O$8/24)*2*PI())</f>
        <v>0</v>
      </c>
      <c r="AE161" s="140">
        <f>-'Calculation Tool'!$O$11*'Interactive Chart'!$K$5*COS(('Interactive Chart'!$AA161-'Interactive Chart'!$K$6+'Calculation Tool'!$O$12/24)*2*PI())</f>
        <v>-7.8870955165292592E-2</v>
      </c>
      <c r="AF161" s="140">
        <f>-($K$4-$F$4)*'Calculation Tool'!$F$19</f>
        <v>-6.8793619142572293</v>
      </c>
      <c r="AG161" s="141">
        <f t="shared" si="10"/>
        <v>-6.9582328694225222</v>
      </c>
      <c r="AH161" s="142">
        <f>AB161-AG161*'Calculation Tool'!$H$18</f>
        <v>1.1116626481102343</v>
      </c>
      <c r="AI161" s="46"/>
      <c r="AJ161" s="46"/>
      <c r="AK161" s="143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144"/>
      <c r="BB161" s="46"/>
      <c r="BC161" s="46"/>
      <c r="BD161" s="46"/>
      <c r="BE161" s="46"/>
      <c r="BF161" s="143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</row>
    <row r="162" spans="1:74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138">
        <f t="shared" si="8"/>
        <v>100.1041666666671</v>
      </c>
      <c r="AB162" s="139">
        <f t="shared" si="9"/>
        <v>0.83333333333333337</v>
      </c>
      <c r="AC162" s="139">
        <f t="shared" si="11"/>
        <v>0.83333333333333337</v>
      </c>
      <c r="AD162" s="140">
        <f>'Calculation Tool'!$O$7*'Interactive Chart'!$F$5*COS(('Interactive Chart'!$AA162-'Interactive Chart'!$F$6+'Calculation Tool'!$O$8/24)*2*PI())</f>
        <v>0</v>
      </c>
      <c r="AE162" s="140">
        <f>-'Calculation Tool'!$O$11*'Interactive Chart'!$K$5*COS(('Interactive Chart'!$AA162-'Interactive Chart'!$K$6+'Calculation Tool'!$O$12/24)*2*PI())</f>
        <v>-7.6437859905960165E-2</v>
      </c>
      <c r="AF162" s="140">
        <f>-($K$4-$F$4)*'Calculation Tool'!$F$19</f>
        <v>-6.8793619142572293</v>
      </c>
      <c r="AG162" s="141">
        <f t="shared" si="10"/>
        <v>-6.9557997741631894</v>
      </c>
      <c r="AH162" s="142">
        <f>AB162-AG162*'Calculation Tool'!$H$18</f>
        <v>1.1115653242998609</v>
      </c>
      <c r="AI162" s="46"/>
      <c r="AJ162" s="46"/>
      <c r="AK162" s="143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144"/>
      <c r="BB162" s="46"/>
      <c r="BC162" s="46"/>
      <c r="BD162" s="46"/>
      <c r="BE162" s="46"/>
      <c r="BF162" s="143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</row>
    <row r="163" spans="1:74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138">
        <f t="shared" si="8"/>
        <v>100.10833333333376</v>
      </c>
      <c r="AB163" s="139">
        <f t="shared" si="9"/>
        <v>0.83333333333333337</v>
      </c>
      <c r="AC163" s="139">
        <f t="shared" si="11"/>
        <v>0.83333333333333337</v>
      </c>
      <c r="AD163" s="140">
        <f>'Calculation Tool'!$O$7*'Interactive Chart'!$F$5*COS(('Interactive Chart'!$AA163-'Interactive Chart'!$F$6+'Calculation Tool'!$O$8/24)*2*PI())</f>
        <v>0</v>
      </c>
      <c r="AE163" s="140">
        <f>-'Calculation Tool'!$O$11*'Interactive Chart'!$K$5*COS(('Interactive Chart'!$AA163-'Interactive Chart'!$K$6+'Calculation Tool'!$O$12/24)*2*PI())</f>
        <v>-7.3952377955593965E-2</v>
      </c>
      <c r="AF163" s="140">
        <f>-($K$4-$F$4)*'Calculation Tool'!$F$19</f>
        <v>-6.8793619142572293</v>
      </c>
      <c r="AG163" s="141">
        <f t="shared" si="10"/>
        <v>-6.9533142922128235</v>
      </c>
      <c r="AH163" s="142">
        <f>AB163-AG163*'Calculation Tool'!$H$18</f>
        <v>1.1114659050218463</v>
      </c>
      <c r="AI163" s="46"/>
      <c r="AJ163" s="46"/>
      <c r="AK163" s="143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144"/>
      <c r="BB163" s="46"/>
      <c r="BC163" s="46"/>
      <c r="BD163" s="46"/>
      <c r="BE163" s="46"/>
      <c r="BF163" s="143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</row>
    <row r="164" spans="1:74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138">
        <f t="shared" si="8"/>
        <v>100.11250000000042</v>
      </c>
      <c r="AB164" s="139">
        <f t="shared" si="9"/>
        <v>0.83333333333333337</v>
      </c>
      <c r="AC164" s="139">
        <f t="shared" si="11"/>
        <v>0.83333333333333337</v>
      </c>
      <c r="AD164" s="140">
        <f>'Calculation Tool'!$O$7*'Interactive Chart'!$F$5*COS(('Interactive Chart'!$AA164-'Interactive Chart'!$F$6+'Calculation Tool'!$O$8/24)*2*PI())</f>
        <v>0</v>
      </c>
      <c r="AE164" s="140">
        <f>-'Calculation Tool'!$O$11*'Interactive Chart'!$K$5*COS(('Interactive Chart'!$AA164-'Interactive Chart'!$K$6+'Calculation Tool'!$O$12/24)*2*PI())</f>
        <v>-7.1416212739380647E-2</v>
      </c>
      <c r="AF164" s="140">
        <f>-($K$4-$F$4)*'Calculation Tool'!$F$19</f>
        <v>-6.8793619142572293</v>
      </c>
      <c r="AG164" s="141">
        <f t="shared" si="10"/>
        <v>-6.9507781269966102</v>
      </c>
      <c r="AH164" s="142">
        <f>AB164-AG164*'Calculation Tool'!$H$18</f>
        <v>1.1113644584131979</v>
      </c>
      <c r="AI164" s="46"/>
      <c r="AJ164" s="46"/>
      <c r="AK164" s="143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144"/>
      <c r="BB164" s="46"/>
      <c r="BC164" s="46"/>
      <c r="BD164" s="46"/>
      <c r="BE164" s="46"/>
      <c r="BF164" s="143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</row>
    <row r="165" spans="1:74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138">
        <f t="shared" si="8"/>
        <v>100.11666666666709</v>
      </c>
      <c r="AB165" s="139">
        <f t="shared" si="9"/>
        <v>0.83333333333333337</v>
      </c>
      <c r="AC165" s="139">
        <f t="shared" si="11"/>
        <v>0.83333333333333337</v>
      </c>
      <c r="AD165" s="140">
        <f>'Calculation Tool'!$O$7*'Interactive Chart'!$F$5*COS(('Interactive Chart'!$AA165-'Interactive Chart'!$F$6+'Calculation Tool'!$O$8/24)*2*PI())</f>
        <v>0</v>
      </c>
      <c r="AE165" s="140">
        <f>-'Calculation Tool'!$O$11*'Interactive Chart'!$K$5*COS(('Interactive Chart'!$AA165-'Interactive Chart'!$K$6+'Calculation Tool'!$O$12/24)*2*PI())</f>
        <v>-6.8831102418286438E-2</v>
      </c>
      <c r="AF165" s="140">
        <f>-($K$4-$F$4)*'Calculation Tool'!$F$19</f>
        <v>-6.8793619142572293</v>
      </c>
      <c r="AG165" s="141">
        <f t="shared" si="10"/>
        <v>-6.9481930166755159</v>
      </c>
      <c r="AH165" s="142">
        <f>AB165-AG165*'Calculation Tool'!$H$18</f>
        <v>1.111261054000354</v>
      </c>
      <c r="AI165" s="46"/>
      <c r="AJ165" s="46"/>
      <c r="AK165" s="143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144"/>
      <c r="BB165" s="46"/>
      <c r="BC165" s="46"/>
      <c r="BD165" s="46"/>
      <c r="BE165" s="46"/>
      <c r="BF165" s="143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</row>
    <row r="166" spans="1:74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138">
        <f t="shared" si="8"/>
        <v>100.12083333333375</v>
      </c>
      <c r="AB166" s="139">
        <f t="shared" si="9"/>
        <v>0.83333333333333337</v>
      </c>
      <c r="AC166" s="139">
        <f t="shared" si="11"/>
        <v>0.83333333333333337</v>
      </c>
      <c r="AD166" s="140">
        <f>'Calculation Tool'!$O$7*'Interactive Chart'!$F$5*COS(('Interactive Chart'!$AA166-'Interactive Chart'!$F$6+'Calculation Tool'!$O$8/24)*2*PI())</f>
        <v>0</v>
      </c>
      <c r="AE166" s="140">
        <f>-'Calculation Tool'!$O$11*'Interactive Chart'!$K$5*COS(('Interactive Chart'!$AA166-'Interactive Chart'!$K$6+'Calculation Tool'!$O$12/24)*2*PI())</f>
        <v>-6.6198818697773831E-2</v>
      </c>
      <c r="AF166" s="140">
        <f>-($K$4-$F$4)*'Calculation Tool'!$F$19</f>
        <v>-6.8793619142572293</v>
      </c>
      <c r="AG166" s="141">
        <f t="shared" si="10"/>
        <v>-6.9455607329550029</v>
      </c>
      <c r="AH166" s="142">
        <f>AB166-AG166*'Calculation Tool'!$H$18</f>
        <v>1.1111557626515336</v>
      </c>
      <c r="AI166" s="46"/>
      <c r="AJ166" s="46"/>
      <c r="AK166" s="143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144"/>
      <c r="BB166" s="46"/>
      <c r="BC166" s="46"/>
      <c r="BD166" s="46"/>
      <c r="BE166" s="46"/>
      <c r="BF166" s="143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</row>
    <row r="167" spans="1:74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138">
        <f t="shared" si="8"/>
        <v>100.12500000000041</v>
      </c>
      <c r="AB167" s="139">
        <f t="shared" si="9"/>
        <v>0.83333333333333337</v>
      </c>
      <c r="AC167" s="139">
        <f t="shared" si="11"/>
        <v>0.83333333333333337</v>
      </c>
      <c r="AD167" s="140">
        <f>'Calculation Tool'!$O$7*'Interactive Chart'!$F$5*COS(('Interactive Chart'!$AA167-'Interactive Chart'!$F$6+'Calculation Tool'!$O$8/24)*2*PI())</f>
        <v>0</v>
      </c>
      <c r="AE167" s="140">
        <f>-'Calculation Tool'!$O$11*'Interactive Chart'!$K$5*COS(('Interactive Chart'!$AA167-'Interactive Chart'!$K$6+'Calculation Tool'!$O$12/24)*2*PI())</f>
        <v>-6.3521165613630484E-2</v>
      </c>
      <c r="AF167" s="140">
        <f>-($K$4-$F$4)*'Calculation Tool'!$F$19</f>
        <v>-6.8793619142572293</v>
      </c>
      <c r="AG167" s="141">
        <f t="shared" si="10"/>
        <v>-6.9428830798708594</v>
      </c>
      <c r="AH167" s="142">
        <f>AB167-AG167*'Calculation Tool'!$H$18</f>
        <v>1.1110486565281676</v>
      </c>
      <c r="AI167" s="46"/>
      <c r="AJ167" s="46"/>
      <c r="AK167" s="143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144"/>
      <c r="BB167" s="46"/>
      <c r="BC167" s="46"/>
      <c r="BD167" s="46"/>
      <c r="BE167" s="46"/>
      <c r="BF167" s="143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</row>
    <row r="168" spans="1:74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138">
        <f t="shared" ref="AA168:AA231" si="12">AA169-0.1/24</f>
        <v>100.12916666666707</v>
      </c>
      <c r="AB168" s="139">
        <f t="shared" ref="AB168:AB231" si="13">$F$4+$F$5*COS(($AA168-$F$6)*2*PI())</f>
        <v>0.83333333333333337</v>
      </c>
      <c r="AC168" s="139">
        <f t="shared" si="11"/>
        <v>0.83333333333333337</v>
      </c>
      <c r="AD168" s="140">
        <f>'Calculation Tool'!$O$7*'Interactive Chart'!$F$5*COS(('Interactive Chart'!$AA168-'Interactive Chart'!$F$6+'Calculation Tool'!$O$8/24)*2*PI())</f>
        <v>0</v>
      </c>
      <c r="AE168" s="140">
        <f>-'Calculation Tool'!$O$11*'Interactive Chart'!$K$5*COS(('Interactive Chart'!$AA168-'Interactive Chart'!$K$6+'Calculation Tool'!$O$12/24)*2*PI())</f>
        <v>-6.0799978295540423E-2</v>
      </c>
      <c r="AF168" s="140">
        <f>-($K$4-$F$4)*'Calculation Tool'!$F$19</f>
        <v>-6.8793619142572293</v>
      </c>
      <c r="AG168" s="141">
        <f t="shared" ref="AG168:AG231" si="14">SUM(AD168:AF168)</f>
        <v>-6.9401618925527702</v>
      </c>
      <c r="AH168" s="142">
        <f>AB168-AG168*'Calculation Tool'!$H$18</f>
        <v>1.1109398090354441</v>
      </c>
      <c r="AI168" s="46"/>
      <c r="AJ168" s="46"/>
      <c r="AK168" s="143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144"/>
      <c r="BB168" s="46"/>
      <c r="BC168" s="46"/>
      <c r="BD168" s="46"/>
      <c r="BE168" s="46"/>
      <c r="BF168" s="143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</row>
    <row r="169" spans="1:74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138">
        <f t="shared" si="12"/>
        <v>100.13333333333374</v>
      </c>
      <c r="AB169" s="139">
        <f t="shared" si="13"/>
        <v>0.83333333333333337</v>
      </c>
      <c r="AC169" s="139">
        <f t="shared" si="11"/>
        <v>0.83333333333333337</v>
      </c>
      <c r="AD169" s="140">
        <f>'Calculation Tool'!$O$7*'Interactive Chart'!$F$5*COS(('Interactive Chart'!$AA169-'Interactive Chart'!$F$6+'Calculation Tool'!$O$8/24)*2*PI())</f>
        <v>0</v>
      </c>
      <c r="AE169" s="140">
        <f>-'Calculation Tool'!$O$11*'Interactive Chart'!$K$5*COS(('Interactive Chart'!$AA169-'Interactive Chart'!$K$6+'Calculation Tool'!$O$12/24)*2*PI())</f>
        <v>-5.8037121709341506E-2</v>
      </c>
      <c r="AF169" s="140">
        <f>-($K$4-$F$4)*'Calculation Tool'!$F$19</f>
        <v>-6.8793619142572293</v>
      </c>
      <c r="AG169" s="141">
        <f t="shared" si="14"/>
        <v>-6.9373990359665711</v>
      </c>
      <c r="AH169" s="142">
        <f>AB169-AG169*'Calculation Tool'!$H$18</f>
        <v>1.1108292947719962</v>
      </c>
      <c r="AI169" s="46"/>
      <c r="AJ169" s="46"/>
      <c r="AK169" s="143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144"/>
      <c r="BB169" s="46"/>
      <c r="BC169" s="46"/>
      <c r="BD169" s="46"/>
      <c r="BE169" s="46"/>
      <c r="BF169" s="143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</row>
    <row r="170" spans="1:74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138">
        <f t="shared" si="12"/>
        <v>100.1375000000004</v>
      </c>
      <c r="AB170" s="139">
        <f t="shared" si="13"/>
        <v>0.83333333333333337</v>
      </c>
      <c r="AC170" s="139">
        <f t="shared" si="11"/>
        <v>0.83333333333333337</v>
      </c>
      <c r="AD170" s="140">
        <f>'Calculation Tool'!$O$7*'Interactive Chart'!$F$5*COS(('Interactive Chart'!$AA170-'Interactive Chart'!$F$6+'Calculation Tool'!$O$8/24)*2*PI())</f>
        <v>0</v>
      </c>
      <c r="AE170" s="140">
        <f>-'Calculation Tool'!$O$11*'Interactive Chart'!$K$5*COS(('Interactive Chart'!$AA170-'Interactive Chart'!$K$6+'Calculation Tool'!$O$12/24)*2*PI())</f>
        <v>-5.5234489378941855E-2</v>
      </c>
      <c r="AF170" s="140">
        <f>-($K$4-$F$4)*'Calculation Tool'!$F$19</f>
        <v>-6.8793619142572293</v>
      </c>
      <c r="AG170" s="141">
        <f t="shared" si="14"/>
        <v>-6.9345964036361716</v>
      </c>
      <c r="AH170" s="142">
        <f>AB170-AG170*'Calculation Tool'!$H$18</f>
        <v>1.1107171894787802</v>
      </c>
      <c r="AI170" s="46"/>
      <c r="AJ170" s="46"/>
      <c r="AK170" s="143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144"/>
      <c r="BB170" s="46"/>
      <c r="BC170" s="46"/>
      <c r="BD170" s="46"/>
      <c r="BE170" s="46"/>
      <c r="BF170" s="143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</row>
    <row r="171" spans="1:74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138">
        <f t="shared" si="12"/>
        <v>100.14166666666706</v>
      </c>
      <c r="AB171" s="139">
        <f t="shared" si="13"/>
        <v>0.83333333333333337</v>
      </c>
      <c r="AC171" s="139">
        <f t="shared" si="11"/>
        <v>0.83333333333333337</v>
      </c>
      <c r="AD171" s="140">
        <f>'Calculation Tool'!$O$7*'Interactive Chart'!$F$5*COS(('Interactive Chart'!$AA171-'Interactive Chart'!$F$6+'Calculation Tool'!$O$8/24)*2*PI())</f>
        <v>0</v>
      </c>
      <c r="AE171" s="140">
        <f>-'Calculation Tool'!$O$11*'Interactive Chart'!$K$5*COS(('Interactive Chart'!$AA171-'Interactive Chart'!$K$6+'Calculation Tool'!$O$12/24)*2*PI())</f>
        <v>-5.2394002088558558E-2</v>
      </c>
      <c r="AF171" s="140">
        <f>-($K$4-$F$4)*'Calculation Tool'!$F$19</f>
        <v>-6.8793619142572293</v>
      </c>
      <c r="AG171" s="141">
        <f t="shared" si="14"/>
        <v>-6.9317559163457876</v>
      </c>
      <c r="AH171" s="142">
        <f>AB171-AG171*'Calculation Tool'!$H$18</f>
        <v>1.1106035699871648</v>
      </c>
      <c r="AI171" s="46"/>
      <c r="AJ171" s="46"/>
      <c r="AK171" s="143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144"/>
      <c r="BB171" s="46"/>
      <c r="BC171" s="46"/>
      <c r="BD171" s="46"/>
      <c r="BE171" s="46"/>
      <c r="BF171" s="143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</row>
    <row r="172" spans="1:74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138">
        <f t="shared" si="12"/>
        <v>100.14583333333373</v>
      </c>
      <c r="AB172" s="139">
        <f t="shared" si="13"/>
        <v>0.83333333333333337</v>
      </c>
      <c r="AC172" s="139">
        <f t="shared" si="11"/>
        <v>0.83333333333333337</v>
      </c>
      <c r="AD172" s="140">
        <f>'Calculation Tool'!$O$7*'Interactive Chart'!$F$5*COS(('Interactive Chart'!$AA172-'Interactive Chart'!$F$6+'Calculation Tool'!$O$8/24)*2*PI())</f>
        <v>0</v>
      </c>
      <c r="AE172" s="140">
        <f>-'Calculation Tool'!$O$11*'Interactive Chart'!$K$5*COS(('Interactive Chart'!$AA172-'Interactive Chart'!$K$6+'Calculation Tool'!$O$12/24)*2*PI())</f>
        <v>-4.9517606566270259E-2</v>
      </c>
      <c r="AF172" s="140">
        <f>-($K$4-$F$4)*'Calculation Tool'!$F$19</f>
        <v>-6.8793619142572293</v>
      </c>
      <c r="AG172" s="141">
        <f t="shared" si="14"/>
        <v>-6.9288795208234992</v>
      </c>
      <c r="AH172" s="142">
        <f>AB172-AG172*'Calculation Tool'!$H$18</f>
        <v>1.1104885141662733</v>
      </c>
      <c r="AI172" s="46"/>
      <c r="AJ172" s="46"/>
      <c r="AK172" s="143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144"/>
      <c r="BB172" s="46"/>
      <c r="BC172" s="46"/>
      <c r="BD172" s="46"/>
      <c r="BE172" s="46"/>
      <c r="BF172" s="143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</row>
    <row r="173" spans="1:74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138">
        <f t="shared" si="12"/>
        <v>100.15000000000039</v>
      </c>
      <c r="AB173" s="139">
        <f t="shared" si="13"/>
        <v>0.83333333333333337</v>
      </c>
      <c r="AC173" s="139">
        <f t="shared" si="11"/>
        <v>0.83333333333333337</v>
      </c>
      <c r="AD173" s="140">
        <f>'Calculation Tool'!$O$7*'Interactive Chart'!$F$5*COS(('Interactive Chart'!$AA173-'Interactive Chart'!$F$6+'Calculation Tool'!$O$8/24)*2*PI())</f>
        <v>0</v>
      </c>
      <c r="AE173" s="140">
        <f>-'Calculation Tool'!$O$11*'Interactive Chart'!$K$5*COS(('Interactive Chart'!$AA173-'Interactive Chart'!$K$6+'Calculation Tool'!$O$12/24)*2*PI())</f>
        <v>-4.6607274149913738E-2</v>
      </c>
      <c r="AF173" s="140">
        <f>-($K$4-$F$4)*'Calculation Tool'!$F$19</f>
        <v>-6.8793619142572293</v>
      </c>
      <c r="AG173" s="141">
        <f t="shared" si="14"/>
        <v>-6.9259691884071435</v>
      </c>
      <c r="AH173" s="142">
        <f>AB173-AG173*'Calculation Tool'!$H$18</f>
        <v>1.1103721008696192</v>
      </c>
      <c r="AI173" s="46"/>
      <c r="AJ173" s="46"/>
      <c r="AK173" s="143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144"/>
      <c r="BB173" s="46"/>
      <c r="BC173" s="46"/>
      <c r="BD173" s="46"/>
      <c r="BE173" s="46"/>
      <c r="BF173" s="143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</row>
    <row r="174" spans="1:74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138">
        <f t="shared" si="12"/>
        <v>100.15416666666705</v>
      </c>
      <c r="AB174" s="139">
        <f t="shared" si="13"/>
        <v>0.83333333333333337</v>
      </c>
      <c r="AC174" s="139">
        <f t="shared" si="11"/>
        <v>0.83333333333333337</v>
      </c>
      <c r="AD174" s="140">
        <f>'Calculation Tool'!$O$7*'Interactive Chart'!$F$5*COS(('Interactive Chart'!$AA174-'Interactive Chart'!$F$6+'Calculation Tool'!$O$8/24)*2*PI())</f>
        <v>0</v>
      </c>
      <c r="AE174" s="140">
        <f>-'Calculation Tool'!$O$11*'Interactive Chart'!$K$5*COS(('Interactive Chart'!$AA174-'Interactive Chart'!$K$6+'Calculation Tool'!$O$12/24)*2*PI())</f>
        <v>-4.3664999435927547E-2</v>
      </c>
      <c r="AF174" s="140">
        <f>-($K$4-$F$4)*'Calculation Tool'!$F$19</f>
        <v>-6.8793619142572293</v>
      </c>
      <c r="AG174" s="141">
        <f t="shared" si="14"/>
        <v>-6.9230269136931568</v>
      </c>
      <c r="AH174" s="142">
        <f>AB174-AG174*'Calculation Tool'!$H$18</f>
        <v>1.1102544098810596</v>
      </c>
      <c r="AI174" s="46"/>
      <c r="AJ174" s="46"/>
      <c r="AK174" s="143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144"/>
      <c r="BB174" s="46"/>
      <c r="BC174" s="46"/>
      <c r="BD174" s="46"/>
      <c r="BE174" s="46"/>
      <c r="BF174" s="143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</row>
    <row r="175" spans="1:74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138">
        <f t="shared" si="12"/>
        <v>100.15833333333372</v>
      </c>
      <c r="AB175" s="139">
        <f t="shared" si="13"/>
        <v>0.83333333333333337</v>
      </c>
      <c r="AC175" s="139">
        <f t="shared" si="11"/>
        <v>0.83333333333333337</v>
      </c>
      <c r="AD175" s="140">
        <f>'Calculation Tool'!$O$7*'Interactive Chart'!$F$5*COS(('Interactive Chart'!$AA175-'Interactive Chart'!$F$6+'Calculation Tool'!$O$8/24)*2*PI())</f>
        <v>0</v>
      </c>
      <c r="AE175" s="140">
        <f>-'Calculation Tool'!$O$11*'Interactive Chart'!$K$5*COS(('Interactive Chart'!$AA175-'Interactive Chart'!$K$6+'Calculation Tool'!$O$12/24)*2*PI())</f>
        <v>-4.0692798912443311E-2</v>
      </c>
      <c r="AF175" s="140">
        <f>-($K$4-$F$4)*'Calculation Tool'!$F$19</f>
        <v>-6.8793619142572293</v>
      </c>
      <c r="AG175" s="141">
        <f t="shared" si="14"/>
        <v>-6.920054713169673</v>
      </c>
      <c r="AH175" s="142">
        <f>AB175-AG175*'Calculation Tool'!$H$18</f>
        <v>1.1101355218601203</v>
      </c>
      <c r="AI175" s="46"/>
      <c r="AJ175" s="46"/>
      <c r="AK175" s="143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144"/>
      <c r="BB175" s="46"/>
      <c r="BC175" s="46"/>
      <c r="BD175" s="46"/>
      <c r="BE175" s="46"/>
      <c r="BF175" s="143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</row>
    <row r="176" spans="1:74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138">
        <f t="shared" si="12"/>
        <v>100.16250000000038</v>
      </c>
      <c r="AB176" s="139">
        <f t="shared" si="13"/>
        <v>0.83333333333333337</v>
      </c>
      <c r="AC176" s="139">
        <f t="shared" si="11"/>
        <v>0.83333333333333337</v>
      </c>
      <c r="AD176" s="140">
        <f>'Calculation Tool'!$O$7*'Interactive Chart'!$F$5*COS(('Interactive Chart'!$AA176-'Interactive Chart'!$F$6+'Calculation Tool'!$O$8/24)*2*PI())</f>
        <v>0</v>
      </c>
      <c r="AE176" s="140">
        <f>-'Calculation Tool'!$O$11*'Interactive Chart'!$K$5*COS(('Interactive Chart'!$AA176-'Interactive Chart'!$K$6+'Calculation Tool'!$O$12/24)*2*PI())</f>
        <v>-3.7692709577248205E-2</v>
      </c>
      <c r="AF176" s="140">
        <f>-($K$4-$F$4)*'Calculation Tool'!$F$19</f>
        <v>-6.8793619142572293</v>
      </c>
      <c r="AG176" s="141">
        <f t="shared" si="14"/>
        <v>-6.9170546238344777</v>
      </c>
      <c r="AH176" s="142">
        <f>AB176-AG176*'Calculation Tool'!$H$18</f>
        <v>1.1100155182867124</v>
      </c>
      <c r="AI176" s="46"/>
      <c r="AJ176" s="46"/>
      <c r="AK176" s="143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144"/>
      <c r="BB176" s="46"/>
      <c r="BC176" s="46"/>
      <c r="BD176" s="46"/>
      <c r="BE176" s="46"/>
      <c r="BF176" s="143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</row>
    <row r="177" spans="1:74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138">
        <f t="shared" si="12"/>
        <v>100.16666666666704</v>
      </c>
      <c r="AB177" s="139">
        <f t="shared" si="13"/>
        <v>0.83333333333333337</v>
      </c>
      <c r="AC177" s="139">
        <f t="shared" si="11"/>
        <v>0.83333333333333337</v>
      </c>
      <c r="AD177" s="140">
        <f>'Calculation Tool'!$O$7*'Interactive Chart'!$F$5*COS(('Interactive Chart'!$AA177-'Interactive Chart'!$F$6+'Calculation Tool'!$O$8/24)*2*PI())</f>
        <v>0</v>
      </c>
      <c r="AE177" s="140">
        <f>-'Calculation Tool'!$O$11*'Interactive Chart'!$K$5*COS(('Interactive Chart'!$AA177-'Interactive Chart'!$K$6+'Calculation Tool'!$O$12/24)*2*PI())</f>
        <v>-3.4666787541688698E-2</v>
      </c>
      <c r="AF177" s="140">
        <f>-($K$4-$F$4)*'Calculation Tool'!$F$19</f>
        <v>-6.8793619142572293</v>
      </c>
      <c r="AG177" s="141">
        <f t="shared" si="14"/>
        <v>-6.9140287017989177</v>
      </c>
      <c r="AH177" s="142">
        <f>AB177-AG177*'Calculation Tool'!$H$18</f>
        <v>1.10989448140529</v>
      </c>
      <c r="AI177" s="46"/>
      <c r="AJ177" s="46"/>
      <c r="AK177" s="143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144"/>
      <c r="BB177" s="46"/>
      <c r="BC177" s="46"/>
      <c r="BD177" s="46"/>
      <c r="BE177" s="46"/>
      <c r="BF177" s="143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</row>
    <row r="178" spans="1:74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138">
        <f t="shared" si="12"/>
        <v>100.1708333333337</v>
      </c>
      <c r="AB178" s="139">
        <f t="shared" si="13"/>
        <v>0.83333333333333337</v>
      </c>
      <c r="AC178" s="139">
        <f t="shared" si="11"/>
        <v>0.83333333333333337</v>
      </c>
      <c r="AD178" s="140">
        <f>'Calculation Tool'!$O$7*'Interactive Chart'!$F$5*COS(('Interactive Chart'!$AA178-'Interactive Chart'!$F$6+'Calculation Tool'!$O$8/24)*2*PI())</f>
        <v>0</v>
      </c>
      <c r="AE178" s="140">
        <f>-'Calculation Tool'!$O$11*'Interactive Chart'!$K$5*COS(('Interactive Chart'!$AA178-'Interactive Chart'!$K$6+'Calculation Tool'!$O$12/24)*2*PI())</f>
        <v>-3.1617106621592762E-2</v>
      </c>
      <c r="AF178" s="140">
        <f>-($K$4-$F$4)*'Calculation Tool'!$F$19</f>
        <v>-6.8793619142572293</v>
      </c>
      <c r="AG178" s="141">
        <f t="shared" si="14"/>
        <v>-6.9109790208788224</v>
      </c>
      <c r="AH178" s="142">
        <f>AB178-AG178*'Calculation Tool'!$H$18</f>
        <v>1.1097724941684863</v>
      </c>
      <c r="AI178" s="46"/>
      <c r="AJ178" s="46"/>
      <c r="AK178" s="143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144"/>
      <c r="BB178" s="46"/>
      <c r="BC178" s="46"/>
      <c r="BD178" s="46"/>
      <c r="BE178" s="46"/>
      <c r="BF178" s="143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</row>
    <row r="179" spans="1:74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138">
        <f t="shared" si="12"/>
        <v>100.17500000000037</v>
      </c>
      <c r="AB179" s="139">
        <f t="shared" si="13"/>
        <v>0.83333333333333337</v>
      </c>
      <c r="AC179" s="139">
        <f t="shared" si="11"/>
        <v>0.83333333333333337</v>
      </c>
      <c r="AD179" s="140">
        <f>'Calculation Tool'!$O$7*'Interactive Chart'!$F$5*COS(('Interactive Chart'!$AA179-'Interactive Chart'!$F$6+'Calculation Tool'!$O$8/24)*2*PI())</f>
        <v>0</v>
      </c>
      <c r="AE179" s="140">
        <f>-'Calculation Tool'!$O$11*'Interactive Chart'!$K$5*COS(('Interactive Chart'!$AA179-'Interactive Chart'!$K$6+'Calculation Tool'!$O$12/24)*2*PI())</f>
        <v>-2.8545756915941453E-2</v>
      </c>
      <c r="AF179" s="140">
        <f>-($K$4-$F$4)*'Calculation Tool'!$F$19</f>
        <v>-6.8793619142572293</v>
      </c>
      <c r="AG179" s="141">
        <f t="shared" si="14"/>
        <v>-6.9079076711731711</v>
      </c>
      <c r="AH179" s="142">
        <f>AB179-AG179*'Calculation Tool'!$H$18</f>
        <v>1.1096496401802602</v>
      </c>
      <c r="AI179" s="46"/>
      <c r="AJ179" s="46"/>
      <c r="AK179" s="143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144"/>
      <c r="BB179" s="46"/>
      <c r="BC179" s="46"/>
      <c r="BD179" s="46"/>
      <c r="BE179" s="46"/>
      <c r="BF179" s="143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</row>
    <row r="180" spans="1:74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138">
        <f t="shared" si="12"/>
        <v>100.17916666666703</v>
      </c>
      <c r="AB180" s="139">
        <f t="shared" si="13"/>
        <v>0.83333333333333337</v>
      </c>
      <c r="AC180" s="139">
        <f t="shared" si="11"/>
        <v>0.83333333333333337</v>
      </c>
      <c r="AD180" s="140">
        <f>'Calculation Tool'!$O$7*'Interactive Chart'!$F$5*COS(('Interactive Chart'!$AA180-'Interactive Chart'!$F$6+'Calculation Tool'!$O$8/24)*2*PI())</f>
        <v>0</v>
      </c>
      <c r="AE180" s="140">
        <f>-'Calculation Tool'!$O$11*'Interactive Chart'!$K$5*COS(('Interactive Chart'!$AA180-'Interactive Chart'!$K$6+'Calculation Tool'!$O$12/24)*2*PI())</f>
        <v>-2.5454843374379012E-2</v>
      </c>
      <c r="AF180" s="140">
        <f>-($K$4-$F$4)*'Calculation Tool'!$F$19</f>
        <v>-6.8793619142572293</v>
      </c>
      <c r="AG180" s="141">
        <f t="shared" si="14"/>
        <v>-6.9048167576316084</v>
      </c>
      <c r="AH180" s="142">
        <f>AB180-AG180*'Calculation Tool'!$H$18</f>
        <v>1.1095260036385977</v>
      </c>
      <c r="AI180" s="46"/>
      <c r="AJ180" s="46"/>
      <c r="AK180" s="143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144"/>
      <c r="BB180" s="46"/>
      <c r="BC180" s="46"/>
      <c r="BD180" s="46"/>
      <c r="BE180" s="46"/>
      <c r="BF180" s="143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</row>
    <row r="181" spans="1:74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138">
        <f t="shared" si="12"/>
        <v>100.18333333333369</v>
      </c>
      <c r="AB181" s="139">
        <f t="shared" si="13"/>
        <v>0.83333333333333337</v>
      </c>
      <c r="AC181" s="139">
        <f t="shared" si="11"/>
        <v>0.83333333333333337</v>
      </c>
      <c r="AD181" s="140">
        <f>'Calculation Tool'!$O$7*'Interactive Chart'!$F$5*COS(('Interactive Chart'!$AA181-'Interactive Chart'!$F$6+'Calculation Tool'!$O$8/24)*2*PI())</f>
        <v>0</v>
      </c>
      <c r="AE181" s="140">
        <f>-'Calculation Tool'!$O$11*'Interactive Chart'!$K$5*COS(('Interactive Chart'!$AA181-'Interactive Chart'!$K$6+'Calculation Tool'!$O$12/24)*2*PI())</f>
        <v>-2.2346484354679081E-2</v>
      </c>
      <c r="AF181" s="140">
        <f>-($K$4-$F$4)*'Calculation Tool'!$F$19</f>
        <v>-6.8793619142572293</v>
      </c>
      <c r="AG181" s="141">
        <f t="shared" si="14"/>
        <v>-6.9017083986119081</v>
      </c>
      <c r="AH181" s="142">
        <f>AB181-AG181*'Calculation Tool'!$H$18</f>
        <v>1.1094016692778097</v>
      </c>
      <c r="AI181" s="46"/>
      <c r="AJ181" s="46"/>
      <c r="AK181" s="143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144"/>
      <c r="BB181" s="46"/>
      <c r="BC181" s="46"/>
      <c r="BD181" s="46"/>
      <c r="BE181" s="46"/>
      <c r="BF181" s="143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</row>
    <row r="182" spans="1:74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138">
        <f t="shared" si="12"/>
        <v>100.18750000000036</v>
      </c>
      <c r="AB182" s="139">
        <f t="shared" si="13"/>
        <v>0.83333333333333337</v>
      </c>
      <c r="AC182" s="139">
        <f t="shared" si="11"/>
        <v>0.83333333333333337</v>
      </c>
      <c r="AD182" s="140">
        <f>'Calculation Tool'!$O$7*'Interactive Chart'!$F$5*COS(('Interactive Chart'!$AA182-'Interactive Chart'!$F$6+'Calculation Tool'!$O$8/24)*2*PI())</f>
        <v>0</v>
      </c>
      <c r="AE182" s="140">
        <f>-'Calculation Tool'!$O$11*'Interactive Chart'!$K$5*COS(('Interactive Chart'!$AA182-'Interactive Chart'!$K$6+'Calculation Tool'!$O$12/24)*2*PI())</f>
        <v>-1.9222810170820767E-2</v>
      </c>
      <c r="AF182" s="140">
        <f>-($K$4-$F$4)*'Calculation Tool'!$F$19</f>
        <v>-6.8793619142572293</v>
      </c>
      <c r="AG182" s="141">
        <f t="shared" si="14"/>
        <v>-6.8985847244280505</v>
      </c>
      <c r="AH182" s="142">
        <f>AB182-AG182*'Calculation Tool'!$H$18</f>
        <v>1.1092767223104554</v>
      </c>
      <c r="AI182" s="46"/>
      <c r="AJ182" s="46"/>
      <c r="AK182" s="143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144"/>
      <c r="BB182" s="46"/>
      <c r="BC182" s="46"/>
      <c r="BD182" s="46"/>
      <c r="BE182" s="46"/>
      <c r="BF182" s="143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</row>
    <row r="183" spans="1:74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138">
        <f t="shared" si="12"/>
        <v>100.19166666666702</v>
      </c>
      <c r="AB183" s="139">
        <f t="shared" si="13"/>
        <v>0.83333333333333337</v>
      </c>
      <c r="AC183" s="139">
        <f t="shared" si="11"/>
        <v>0.83333333333333337</v>
      </c>
      <c r="AD183" s="140">
        <f>'Calculation Tool'!$O$7*'Interactive Chart'!$F$5*COS(('Interactive Chart'!$AA183-'Interactive Chart'!$F$6+'Calculation Tool'!$O$8/24)*2*PI())</f>
        <v>0</v>
      </c>
      <c r="AE183" s="140">
        <f>-'Calculation Tool'!$O$11*'Interactive Chart'!$K$5*COS(('Interactive Chart'!$AA183-'Interactive Chart'!$K$6+'Calculation Tool'!$O$12/24)*2*PI())</f>
        <v>-1.608596163307215E-2</v>
      </c>
      <c r="AF183" s="140">
        <f>-($K$4-$F$4)*'Calculation Tool'!$F$19</f>
        <v>-6.8793619142572293</v>
      </c>
      <c r="AG183" s="141">
        <f t="shared" si="14"/>
        <v>-6.8954478758903015</v>
      </c>
      <c r="AH183" s="142">
        <f>AB183-AG183*'Calculation Tool'!$H$18</f>
        <v>1.1091512483689454</v>
      </c>
      <c r="AI183" s="46"/>
      <c r="AJ183" s="46"/>
      <c r="AK183" s="143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144"/>
      <c r="BB183" s="46"/>
      <c r="BC183" s="46"/>
      <c r="BD183" s="46"/>
      <c r="BE183" s="46"/>
      <c r="BF183" s="143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</row>
    <row r="184" spans="1:74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138">
        <f t="shared" si="12"/>
        <v>100.19583333333368</v>
      </c>
      <c r="AB184" s="139">
        <f t="shared" si="13"/>
        <v>0.83333333333333337</v>
      </c>
      <c r="AC184" s="139">
        <f t="shared" si="11"/>
        <v>0.83333333333333337</v>
      </c>
      <c r="AD184" s="140">
        <f>'Calculation Tool'!$O$7*'Interactive Chart'!$F$5*COS(('Interactive Chart'!$AA184-'Interactive Chart'!$F$6+'Calculation Tool'!$O$8/24)*2*PI())</f>
        <v>0</v>
      </c>
      <c r="AE184" s="140">
        <f>-'Calculation Tool'!$O$11*'Interactive Chart'!$K$5*COS(('Interactive Chart'!$AA184-'Interactive Chart'!$K$6+'Calculation Tool'!$O$12/24)*2*PI())</f>
        <v>-1.293808858074561E-2</v>
      </c>
      <c r="AF184" s="140">
        <f>-($K$4-$F$4)*'Calculation Tool'!$F$19</f>
        <v>-6.8793619142572293</v>
      </c>
      <c r="AG184" s="141">
        <f t="shared" si="14"/>
        <v>-6.8923000028379748</v>
      </c>
      <c r="AH184" s="142">
        <f>AB184-AG184*'Calculation Tool'!$H$18</f>
        <v>1.1090253334468523</v>
      </c>
      <c r="AI184" s="46"/>
      <c r="AJ184" s="46"/>
      <c r="AK184" s="143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144"/>
      <c r="BB184" s="46"/>
      <c r="BC184" s="46"/>
      <c r="BD184" s="46"/>
      <c r="BE184" s="46"/>
      <c r="BF184" s="143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</row>
    <row r="185" spans="1:74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138">
        <f t="shared" si="12"/>
        <v>100.20000000000034</v>
      </c>
      <c r="AB185" s="139">
        <f t="shared" si="13"/>
        <v>0.83333333333333337</v>
      </c>
      <c r="AC185" s="139">
        <f t="shared" si="11"/>
        <v>0.83333333333333337</v>
      </c>
      <c r="AD185" s="140">
        <f>'Calculation Tool'!$O$7*'Interactive Chart'!$F$5*COS(('Interactive Chart'!$AA185-'Interactive Chart'!$F$6+'Calculation Tool'!$O$8/24)*2*PI())</f>
        <v>0</v>
      </c>
      <c r="AE185" s="140">
        <f>-'Calculation Tool'!$O$11*'Interactive Chart'!$K$5*COS(('Interactive Chart'!$AA185-'Interactive Chart'!$K$6+'Calculation Tool'!$O$12/24)*2*PI())</f>
        <v>-9.781348408764115E-3</v>
      </c>
      <c r="AF185" s="140">
        <f>-($K$4-$F$4)*'Calculation Tool'!$F$19</f>
        <v>-6.8793619142572293</v>
      </c>
      <c r="AG185" s="141">
        <f t="shared" si="14"/>
        <v>-6.8891432626659936</v>
      </c>
      <c r="AH185" s="142">
        <f>AB185-AG185*'Calculation Tool'!$H$18</f>
        <v>1.1088990638399732</v>
      </c>
      <c r="AI185" s="46"/>
      <c r="AJ185" s="46"/>
      <c r="AK185" s="143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144"/>
      <c r="BB185" s="46"/>
      <c r="BC185" s="46"/>
      <c r="BD185" s="46"/>
      <c r="BE185" s="46"/>
      <c r="BF185" s="143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</row>
    <row r="186" spans="1:74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138">
        <f t="shared" si="12"/>
        <v>100.20416666666701</v>
      </c>
      <c r="AB186" s="139">
        <f t="shared" si="13"/>
        <v>0.83333333333333337</v>
      </c>
      <c r="AC186" s="139">
        <f t="shared" si="11"/>
        <v>0.83333333333333337</v>
      </c>
      <c r="AD186" s="140">
        <f>'Calculation Tool'!$O$7*'Interactive Chart'!$F$5*COS(('Interactive Chart'!$AA186-'Interactive Chart'!$F$6+'Calculation Tool'!$O$8/24)*2*PI())</f>
        <v>0</v>
      </c>
      <c r="AE186" s="140">
        <f>-'Calculation Tool'!$O$11*'Interactive Chart'!$K$5*COS(('Interactive Chart'!$AA186-'Interactive Chart'!$K$6+'Calculation Tool'!$O$12/24)*2*PI())</f>
        <v>-6.6179045891724981E-3</v>
      </c>
      <c r="AF186" s="140">
        <f>-($K$4-$F$4)*'Calculation Tool'!$F$19</f>
        <v>-6.8793619142572293</v>
      </c>
      <c r="AG186" s="141">
        <f t="shared" si="14"/>
        <v>-6.8859798188464021</v>
      </c>
      <c r="AH186" s="142">
        <f>AB186-AG186*'Calculation Tool'!$H$18</f>
        <v>1.1087725260871895</v>
      </c>
      <c r="AI186" s="46"/>
      <c r="AJ186" s="46"/>
      <c r="AK186" s="143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144"/>
      <c r="BB186" s="46"/>
      <c r="BC186" s="46"/>
      <c r="BD186" s="46"/>
      <c r="BE186" s="46"/>
      <c r="BF186" s="143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</row>
    <row r="187" spans="1:74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138">
        <f t="shared" si="12"/>
        <v>100.20833333333367</v>
      </c>
      <c r="AB187" s="139">
        <f t="shared" si="13"/>
        <v>0.83333333333333337</v>
      </c>
      <c r="AC187" s="139">
        <f t="shared" si="11"/>
        <v>0.83333333333333337</v>
      </c>
      <c r="AD187" s="140">
        <f>'Calculation Tool'!$O$7*'Interactive Chart'!$F$5*COS(('Interactive Chart'!$AA187-'Interactive Chart'!$F$6+'Calculation Tool'!$O$8/24)*2*PI())</f>
        <v>0</v>
      </c>
      <c r="AE187" s="140">
        <f>-'Calculation Tool'!$O$11*'Interactive Chart'!$K$5*COS(('Interactive Chart'!$AA187-'Interactive Chart'!$K$6+'Calculation Tool'!$O$12/24)*2*PI())</f>
        <v>-3.4499251883609305E-3</v>
      </c>
      <c r="AF187" s="140">
        <f>-($K$4-$F$4)*'Calculation Tool'!$F$19</f>
        <v>-6.8793619142572293</v>
      </c>
      <c r="AG187" s="141">
        <f t="shared" si="14"/>
        <v>-6.8828118394455906</v>
      </c>
      <c r="AH187" s="142">
        <f>AB187-AG187*'Calculation Tool'!$H$18</f>
        <v>1.1086458069111571</v>
      </c>
      <c r="AI187" s="46"/>
      <c r="AJ187" s="46"/>
      <c r="AK187" s="143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144"/>
      <c r="BB187" s="46"/>
      <c r="BC187" s="46"/>
      <c r="BD187" s="46"/>
      <c r="BE187" s="46"/>
      <c r="BF187" s="143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</row>
    <row r="188" spans="1:74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138">
        <f t="shared" si="12"/>
        <v>100.21250000000033</v>
      </c>
      <c r="AB188" s="139">
        <f t="shared" si="13"/>
        <v>0.83333333333333337</v>
      </c>
      <c r="AC188" s="139">
        <f t="shared" si="11"/>
        <v>0.83333333333333337</v>
      </c>
      <c r="AD188" s="140">
        <f>'Calculation Tool'!$O$7*'Interactive Chart'!$F$5*COS(('Interactive Chart'!$AA188-'Interactive Chart'!$F$6+'Calculation Tool'!$O$8/24)*2*PI())</f>
        <v>0</v>
      </c>
      <c r="AE188" s="140">
        <f>-'Calculation Tool'!$O$11*'Interactive Chart'!$K$5*COS(('Interactive Chart'!$AA188-'Interactive Chart'!$K$6+'Calculation Tool'!$O$12/24)*2*PI())</f>
        <v>-2.7958138113911646E-4</v>
      </c>
      <c r="AF188" s="140">
        <f>-($K$4-$F$4)*'Calculation Tool'!$F$19</f>
        <v>-6.8793619142572293</v>
      </c>
      <c r="AG188" s="141">
        <f t="shared" si="14"/>
        <v>-6.879641495638368</v>
      </c>
      <c r="AH188" s="142">
        <f>AB188-AG188*'Calculation Tool'!$H$18</f>
        <v>1.1085189931588681</v>
      </c>
      <c r="AI188" s="46"/>
      <c r="AJ188" s="46"/>
      <c r="AK188" s="143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144"/>
      <c r="BB188" s="46"/>
      <c r="BC188" s="46"/>
      <c r="BD188" s="46"/>
      <c r="BE188" s="46"/>
      <c r="BF188" s="143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</row>
    <row r="189" spans="1:74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138">
        <f t="shared" si="12"/>
        <v>100.216666666667</v>
      </c>
      <c r="AB189" s="139">
        <f t="shared" si="13"/>
        <v>0.83333333333333337</v>
      </c>
      <c r="AC189" s="139">
        <f t="shared" si="11"/>
        <v>0.83333333333333337</v>
      </c>
      <c r="AD189" s="140">
        <f>'Calculation Tool'!$O$7*'Interactive Chart'!$F$5*COS(('Interactive Chart'!$AA189-'Interactive Chart'!$F$6+'Calculation Tool'!$O$8/24)*2*PI())</f>
        <v>0</v>
      </c>
      <c r="AE189" s="140">
        <f>-'Calculation Tool'!$O$11*'Interactive Chart'!$K$5*COS(('Interactive Chart'!$AA189-'Interactive Chart'!$K$6+'Calculation Tool'!$O$12/24)*2*PI())</f>
        <v>2.8909540371959293E-3</v>
      </c>
      <c r="AF189" s="140">
        <f>-($K$4-$F$4)*'Calculation Tool'!$F$19</f>
        <v>-6.8793619142572293</v>
      </c>
      <c r="AG189" s="141">
        <f t="shared" si="14"/>
        <v>-6.8764709602200336</v>
      </c>
      <c r="AH189" s="142">
        <f>AB189-AG189*'Calculation Tool'!$H$18</f>
        <v>1.1083921717421348</v>
      </c>
      <c r="AI189" s="46"/>
      <c r="AJ189" s="46"/>
      <c r="AK189" s="143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144"/>
      <c r="BB189" s="46"/>
      <c r="BC189" s="46"/>
      <c r="BD189" s="46"/>
      <c r="BE189" s="46"/>
      <c r="BF189" s="143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</row>
    <row r="190" spans="1:74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138">
        <f t="shared" si="12"/>
        <v>100.22083333333366</v>
      </c>
      <c r="AB190" s="139">
        <f t="shared" si="13"/>
        <v>0.83333333333333337</v>
      </c>
      <c r="AC190" s="139">
        <f t="shared" si="11"/>
        <v>0.83333333333333337</v>
      </c>
      <c r="AD190" s="140">
        <f>'Calculation Tool'!$O$7*'Interactive Chart'!$F$5*COS(('Interactive Chart'!$AA190-'Interactive Chart'!$F$6+'Calculation Tool'!$O$8/24)*2*PI())</f>
        <v>0</v>
      </c>
      <c r="AE190" s="140">
        <f>-'Calculation Tool'!$O$11*'Interactive Chart'!$K$5*COS(('Interactive Chart'!$AA190-'Interactive Chart'!$K$6+'Calculation Tool'!$O$12/24)*2*PI())</f>
        <v>6.0595081400265016E-3</v>
      </c>
      <c r="AF190" s="140">
        <f>-($K$4-$F$4)*'Calculation Tool'!$F$19</f>
        <v>-6.8793619142572293</v>
      </c>
      <c r="AG190" s="141">
        <f t="shared" si="14"/>
        <v>-6.8733024061172028</v>
      </c>
      <c r="AH190" s="142">
        <f>AB190-AG190*'Calculation Tool'!$H$18</f>
        <v>1.1082654295780214</v>
      </c>
      <c r="AI190" s="46"/>
      <c r="AJ190" s="46"/>
      <c r="AK190" s="143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144"/>
      <c r="BB190" s="46"/>
      <c r="BC190" s="46"/>
      <c r="BD190" s="46"/>
      <c r="BE190" s="46"/>
      <c r="BF190" s="143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</row>
    <row r="191" spans="1:74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138">
        <f t="shared" si="12"/>
        <v>100.22500000000032</v>
      </c>
      <c r="AB191" s="139">
        <f t="shared" si="13"/>
        <v>0.83333333333333337</v>
      </c>
      <c r="AC191" s="139">
        <f t="shared" si="11"/>
        <v>0.83333333333333337</v>
      </c>
      <c r="AD191" s="140">
        <f>'Calculation Tool'!$O$7*'Interactive Chart'!$F$5*COS(('Interactive Chart'!$AA191-'Interactive Chart'!$F$6+'Calculation Tool'!$O$8/24)*2*PI())</f>
        <v>0</v>
      </c>
      <c r="AE191" s="140">
        <f>-'Calculation Tool'!$O$11*'Interactive Chart'!$K$5*COS(('Interactive Chart'!$AA191-'Interactive Chart'!$K$6+'Calculation Tool'!$O$12/24)*2*PI())</f>
        <v>9.2239093586708454E-3</v>
      </c>
      <c r="AF191" s="140">
        <f>-($K$4-$F$4)*'Calculation Tool'!$F$19</f>
        <v>-6.8793619142572293</v>
      </c>
      <c r="AG191" s="141">
        <f t="shared" si="14"/>
        <v>-6.8701380048985587</v>
      </c>
      <c r="AH191" s="142">
        <f>AB191-AG191*'Calculation Tool'!$H$18</f>
        <v>1.1081388535292758</v>
      </c>
      <c r="AI191" s="46"/>
      <c r="AJ191" s="46"/>
      <c r="AK191" s="143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144"/>
      <c r="BB191" s="46"/>
      <c r="BC191" s="46"/>
      <c r="BD191" s="46"/>
      <c r="BE191" s="46"/>
      <c r="BF191" s="143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</row>
    <row r="192" spans="1:74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138">
        <f t="shared" si="12"/>
        <v>100.22916666666698</v>
      </c>
      <c r="AB192" s="139">
        <f t="shared" si="13"/>
        <v>0.83333333333333337</v>
      </c>
      <c r="AC192" s="139">
        <f t="shared" si="11"/>
        <v>0.83333333333333337</v>
      </c>
      <c r="AD192" s="140">
        <f>'Calculation Tool'!$O$7*'Interactive Chart'!$F$5*COS(('Interactive Chart'!$AA192-'Interactive Chart'!$F$6+'Calculation Tool'!$O$8/24)*2*PI())</f>
        <v>0</v>
      </c>
      <c r="AE192" s="140">
        <f>-'Calculation Tool'!$O$11*'Interactive Chart'!$K$5*COS(('Interactive Chart'!$AA192-'Interactive Chart'!$K$6+'Calculation Tool'!$O$12/24)*2*PI())</f>
        <v>1.2381988970571604E-2</v>
      </c>
      <c r="AF192" s="140">
        <f>-($K$4-$F$4)*'Calculation Tool'!$F$19</f>
        <v>-6.8793619142572293</v>
      </c>
      <c r="AG192" s="141">
        <f t="shared" si="14"/>
        <v>-6.8669799252866577</v>
      </c>
      <c r="AH192" s="142">
        <f>AB192-AG192*'Calculation Tool'!$H$18</f>
        <v>1.1080125303447996</v>
      </c>
      <c r="AI192" s="46"/>
      <c r="AJ192" s="46"/>
      <c r="AK192" s="143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144"/>
      <c r="BB192" s="46"/>
      <c r="BC192" s="46"/>
      <c r="BD192" s="46"/>
      <c r="BE192" s="46"/>
      <c r="BF192" s="143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</row>
    <row r="193" spans="1:74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138">
        <f t="shared" si="12"/>
        <v>100.23333333333365</v>
      </c>
      <c r="AB193" s="139">
        <f t="shared" si="13"/>
        <v>0.83333333333333337</v>
      </c>
      <c r="AC193" s="139">
        <f t="shared" si="11"/>
        <v>0.83333333333333337</v>
      </c>
      <c r="AD193" s="140">
        <f>'Calculation Tool'!$O$7*'Interactive Chart'!$F$5*COS(('Interactive Chart'!$AA193-'Interactive Chart'!$F$6+'Calculation Tool'!$O$8/24)*2*PI())</f>
        <v>0</v>
      </c>
      <c r="AE193" s="140">
        <f>-'Calculation Tool'!$O$11*'Interactive Chart'!$K$5*COS(('Interactive Chart'!$AA193-'Interactive Chart'!$K$6+'Calculation Tool'!$O$12/24)*2*PI())</f>
        <v>1.5531582585739799E-2</v>
      </c>
      <c r="AF193" s="140">
        <f>-($K$4-$F$4)*'Calculation Tool'!$F$19</f>
        <v>-6.8793619142572293</v>
      </c>
      <c r="AG193" s="141">
        <f t="shared" si="14"/>
        <v>-6.8638303316714895</v>
      </c>
      <c r="AH193" s="142">
        <f>AB193-AG193*'Calculation Tool'!$H$18</f>
        <v>1.107886546600193</v>
      </c>
      <c r="AI193" s="46"/>
      <c r="AJ193" s="46"/>
      <c r="AK193" s="143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144"/>
      <c r="BB193" s="46"/>
      <c r="BC193" s="46"/>
      <c r="BD193" s="46"/>
      <c r="BE193" s="46"/>
      <c r="BF193" s="143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</row>
    <row r="194" spans="1:74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138">
        <f t="shared" si="12"/>
        <v>100.23750000000031</v>
      </c>
      <c r="AB194" s="139">
        <f t="shared" si="13"/>
        <v>0.83333333333333337</v>
      </c>
      <c r="AC194" s="139">
        <f t="shared" si="11"/>
        <v>0.83333333333333337</v>
      </c>
      <c r="AD194" s="140">
        <f>'Calculation Tool'!$O$7*'Interactive Chart'!$F$5*COS(('Interactive Chart'!$AA194-'Interactive Chart'!$F$6+'Calculation Tool'!$O$8/24)*2*PI())</f>
        <v>0</v>
      </c>
      <c r="AE194" s="140">
        <f>-'Calculation Tool'!$O$11*'Interactive Chart'!$K$5*COS(('Interactive Chart'!$AA194-'Interactive Chart'!$K$6+'Calculation Tool'!$O$12/24)*2*PI())</f>
        <v>1.8670531630023576E-2</v>
      </c>
      <c r="AF194" s="140">
        <f>-($K$4-$F$4)*'Calculation Tool'!$F$19</f>
        <v>-6.8793619142572293</v>
      </c>
      <c r="AG194" s="141">
        <f t="shared" si="14"/>
        <v>-6.8606913826272056</v>
      </c>
      <c r="AH194" s="142">
        <f>AB194-AG194*'Calculation Tool'!$H$18</f>
        <v>1.1077609886384217</v>
      </c>
      <c r="AI194" s="46"/>
      <c r="AJ194" s="46"/>
      <c r="AK194" s="143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144"/>
      <c r="BB194" s="46"/>
      <c r="BC194" s="46"/>
      <c r="BD194" s="46"/>
      <c r="BE194" s="46"/>
      <c r="BF194" s="143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</row>
    <row r="195" spans="1:74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138">
        <f t="shared" si="12"/>
        <v>100.24166666666697</v>
      </c>
      <c r="AB195" s="139">
        <f t="shared" si="13"/>
        <v>0.83333333333333337</v>
      </c>
      <c r="AC195" s="139">
        <f t="shared" si="11"/>
        <v>0.83333333333333337</v>
      </c>
      <c r="AD195" s="140">
        <f>'Calculation Tool'!$O$7*'Interactive Chart'!$F$5*COS(('Interactive Chart'!$AA195-'Interactive Chart'!$F$6+'Calculation Tool'!$O$8/24)*2*PI())</f>
        <v>0</v>
      </c>
      <c r="AE195" s="140">
        <f>-'Calculation Tool'!$O$11*'Interactive Chart'!$K$5*COS(('Interactive Chart'!$AA195-'Interactive Chart'!$K$6+'Calculation Tool'!$O$12/24)*2*PI())</f>
        <v>2.1796684824528435E-2</v>
      </c>
      <c r="AF195" s="140">
        <f>-($K$4-$F$4)*'Calculation Tool'!$F$19</f>
        <v>-6.8793619142572293</v>
      </c>
      <c r="AG195" s="141">
        <f t="shared" si="14"/>
        <v>-6.8575652294327005</v>
      </c>
      <c r="AH195" s="142">
        <f>AB195-AG195*'Calculation Tool'!$H$18</f>
        <v>1.1076359425106415</v>
      </c>
      <c r="AI195" s="46"/>
      <c r="AJ195" s="46"/>
      <c r="AK195" s="143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144"/>
      <c r="BB195" s="46"/>
      <c r="BC195" s="46"/>
      <c r="BD195" s="46"/>
      <c r="BE195" s="46"/>
      <c r="BF195" s="143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</row>
    <row r="196" spans="1:74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138">
        <f t="shared" si="12"/>
        <v>100.24583333333364</v>
      </c>
      <c r="AB196" s="139">
        <f t="shared" si="13"/>
        <v>0.83333333333333337</v>
      </c>
      <c r="AC196" s="139">
        <f t="shared" si="11"/>
        <v>0.83333333333333337</v>
      </c>
      <c r="AD196" s="140">
        <f>'Calculation Tool'!$O$7*'Interactive Chart'!$F$5*COS(('Interactive Chart'!$AA196-'Interactive Chart'!$F$6+'Calculation Tool'!$O$8/24)*2*PI())</f>
        <v>0</v>
      </c>
      <c r="AE196" s="140">
        <f>-'Calculation Tool'!$O$11*'Interactive Chart'!$K$5*COS(('Interactive Chart'!$AA196-'Interactive Chart'!$K$6+'Calculation Tool'!$O$12/24)*2*PI())</f>
        <v>2.4907899660036849E-2</v>
      </c>
      <c r="AF196" s="140">
        <f>-($K$4-$F$4)*'Calculation Tool'!$F$19</f>
        <v>-6.8793619142572293</v>
      </c>
      <c r="AG196" s="141">
        <f t="shared" si="14"/>
        <v>-6.8544540145971924</v>
      </c>
      <c r="AH196" s="142">
        <f>AB196-AG196*'Calculation Tool'!$H$18</f>
        <v>1.107511493917221</v>
      </c>
      <c r="AI196" s="46"/>
      <c r="AJ196" s="46"/>
      <c r="AK196" s="143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144"/>
      <c r="BB196" s="46"/>
      <c r="BC196" s="46"/>
      <c r="BD196" s="46"/>
      <c r="BE196" s="46"/>
      <c r="BF196" s="143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</row>
    <row r="197" spans="1:74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138">
        <f t="shared" si="12"/>
        <v>100.2500000000003</v>
      </c>
      <c r="AB197" s="139">
        <f t="shared" si="13"/>
        <v>0.83333333333333337</v>
      </c>
      <c r="AC197" s="139">
        <f t="shared" si="11"/>
        <v>0.83333333333333337</v>
      </c>
      <c r="AD197" s="140">
        <f>'Calculation Tool'!$O$7*'Interactive Chart'!$F$5*COS(('Interactive Chart'!$AA197-'Interactive Chart'!$F$6+'Calculation Tool'!$O$8/24)*2*PI())</f>
        <v>0</v>
      </c>
      <c r="AE197" s="140">
        <f>-'Calculation Tool'!$O$11*'Interactive Chart'!$K$5*COS(('Interactive Chart'!$AA197-'Interactive Chart'!$K$6+'Calculation Tool'!$O$12/24)*2*PI())</f>
        <v>2.80020438652956E-2</v>
      </c>
      <c r="AF197" s="140">
        <f>-($K$4-$F$4)*'Calculation Tool'!$F$19</f>
        <v>-6.8793619142572293</v>
      </c>
      <c r="AG197" s="141">
        <f t="shared" si="14"/>
        <v>-6.8513598703919341</v>
      </c>
      <c r="AH197" s="142">
        <f>AB197-AG197*'Calculation Tool'!$H$18</f>
        <v>1.1073877281490108</v>
      </c>
      <c r="AI197" s="46"/>
      <c r="AJ197" s="46"/>
      <c r="AK197" s="143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144"/>
      <c r="BB197" s="46"/>
      <c r="BC197" s="46"/>
      <c r="BD197" s="46"/>
      <c r="BE197" s="46"/>
      <c r="BF197" s="143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</row>
    <row r="198" spans="1:74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138">
        <f t="shared" si="12"/>
        <v>100.25416666666696</v>
      </c>
      <c r="AB198" s="139">
        <f t="shared" si="13"/>
        <v>0.83333333333333337</v>
      </c>
      <c r="AC198" s="139">
        <f t="shared" si="11"/>
        <v>0.83333333333333337</v>
      </c>
      <c r="AD198" s="140">
        <f>'Calculation Tool'!$O$7*'Interactive Chart'!$F$5*COS(('Interactive Chart'!$AA198-'Interactive Chart'!$F$6+'Calculation Tool'!$O$8/24)*2*PI())</f>
        <v>0</v>
      </c>
      <c r="AE198" s="140">
        <f>-'Calculation Tool'!$O$11*'Interactive Chart'!$K$5*COS(('Interactive Chart'!$AA198-'Interactive Chart'!$K$6+'Calculation Tool'!$O$12/24)*2*PI())</f>
        <v>3.1076996868409042E-2</v>
      </c>
      <c r="AF198" s="140">
        <f>-($K$4-$F$4)*'Calculation Tool'!$F$19</f>
        <v>-6.8793619142572293</v>
      </c>
      <c r="AG198" s="141">
        <f t="shared" si="14"/>
        <v>-6.8482849173888205</v>
      </c>
      <c r="AH198" s="142">
        <f>AB198-AG198*'Calculation Tool'!$H$18</f>
        <v>1.1072647300288863</v>
      </c>
      <c r="AI198" s="46"/>
      <c r="AJ198" s="46"/>
      <c r="AK198" s="143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144"/>
      <c r="BB198" s="46"/>
      <c r="BC198" s="46"/>
      <c r="BD198" s="46"/>
      <c r="BE198" s="46"/>
      <c r="BF198" s="143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</row>
    <row r="199" spans="1:74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138">
        <f t="shared" si="12"/>
        <v>100.25833333333362</v>
      </c>
      <c r="AB199" s="139">
        <f t="shared" si="13"/>
        <v>0.83333333333333337</v>
      </c>
      <c r="AC199" s="139">
        <f t="shared" ref="AC199:AC262" si="15">MIN($AB$127:$AB$567)</f>
        <v>0.83333333333333337</v>
      </c>
      <c r="AD199" s="140">
        <f>'Calculation Tool'!$O$7*'Interactive Chart'!$F$5*COS(('Interactive Chart'!$AA199-'Interactive Chart'!$F$6+'Calculation Tool'!$O$8/24)*2*PI())</f>
        <v>0</v>
      </c>
      <c r="AE199" s="140">
        <f>-'Calculation Tool'!$O$11*'Interactive Chart'!$K$5*COS(('Interactive Chart'!$AA199-'Interactive Chart'!$K$6+'Calculation Tool'!$O$12/24)*2*PI())</f>
        <v>3.4130651250212876E-2</v>
      </c>
      <c r="AF199" s="140">
        <f>-($K$4-$F$4)*'Calculation Tool'!$F$19</f>
        <v>-6.8793619142572293</v>
      </c>
      <c r="AG199" s="141">
        <f t="shared" si="14"/>
        <v>-6.8452312630070162</v>
      </c>
      <c r="AH199" s="142">
        <f>AB199-AG199*'Calculation Tool'!$H$18</f>
        <v>1.107142583853614</v>
      </c>
      <c r="AI199" s="46"/>
      <c r="AJ199" s="46"/>
      <c r="AK199" s="143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144"/>
      <c r="BB199" s="46"/>
      <c r="BC199" s="46"/>
      <c r="BD199" s="46"/>
      <c r="BE199" s="46"/>
      <c r="BF199" s="143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</row>
    <row r="200" spans="1:74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138">
        <f t="shared" si="12"/>
        <v>100.26250000000029</v>
      </c>
      <c r="AB200" s="139">
        <f t="shared" si="13"/>
        <v>0.83333333333333337</v>
      </c>
      <c r="AC200" s="139">
        <f t="shared" si="15"/>
        <v>0.83333333333333337</v>
      </c>
      <c r="AD200" s="140">
        <f>'Calculation Tool'!$O$7*'Interactive Chart'!$F$5*COS(('Interactive Chart'!$AA200-'Interactive Chart'!$F$6+'Calculation Tool'!$O$8/24)*2*PI())</f>
        <v>0</v>
      </c>
      <c r="AE200" s="140">
        <f>-'Calculation Tool'!$O$11*'Interactive Chart'!$K$5*COS(('Interactive Chart'!$AA200-'Interactive Chart'!$K$6+'Calculation Tool'!$O$12/24)*2*PI())</f>
        <v>3.7160914188513854E-2</v>
      </c>
      <c r="AF200" s="140">
        <f>-($K$4-$F$4)*'Calculation Tool'!$F$19</f>
        <v>-6.8793619142572293</v>
      </c>
      <c r="AG200" s="141">
        <f t="shared" si="14"/>
        <v>-6.8422010000687159</v>
      </c>
      <c r="AH200" s="142">
        <f>AB200-AG200*'Calculation Tool'!$H$18</f>
        <v>1.1070213733360821</v>
      </c>
      <c r="AI200" s="46"/>
      <c r="AJ200" s="46"/>
      <c r="AK200" s="143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144"/>
      <c r="BB200" s="46"/>
      <c r="BC200" s="46"/>
      <c r="BD200" s="46"/>
      <c r="BE200" s="46"/>
      <c r="BF200" s="143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</row>
    <row r="201" spans="1:74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138">
        <f t="shared" si="12"/>
        <v>100.26666666666695</v>
      </c>
      <c r="AB201" s="139">
        <f t="shared" si="13"/>
        <v>0.83333333333333337</v>
      </c>
      <c r="AC201" s="139">
        <f t="shared" si="15"/>
        <v>0.83333333333333337</v>
      </c>
      <c r="AD201" s="140">
        <f>'Calculation Tool'!$O$7*'Interactive Chart'!$F$5*COS(('Interactive Chart'!$AA201-'Interactive Chart'!$F$6+'Calculation Tool'!$O$8/24)*2*PI())</f>
        <v>0</v>
      </c>
      <c r="AE201" s="140">
        <f>-'Calculation Tool'!$O$11*'Interactive Chart'!$K$5*COS(('Interactive Chart'!$AA201-'Interactive Chart'!$K$6+'Calculation Tool'!$O$12/24)*2*PI())</f>
        <v>4.0165708892446077E-2</v>
      </c>
      <c r="AF201" s="140">
        <f>-($K$4-$F$4)*'Calculation Tool'!$F$19</f>
        <v>-6.8793619142572293</v>
      </c>
      <c r="AG201" s="141">
        <f t="shared" si="14"/>
        <v>-6.8391962053647832</v>
      </c>
      <c r="AH201" s="142">
        <f>AB201-AG201*'Calculation Tool'!$H$18</f>
        <v>1.1069011815479248</v>
      </c>
      <c r="AI201" s="46"/>
      <c r="AJ201" s="46"/>
      <c r="AK201" s="143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144"/>
      <c r="BB201" s="46"/>
      <c r="BC201" s="46"/>
      <c r="BD201" s="46"/>
      <c r="BE201" s="46"/>
      <c r="BF201" s="143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</row>
    <row r="202" spans="1:74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138">
        <f t="shared" si="12"/>
        <v>100.27083333333361</v>
      </c>
      <c r="AB202" s="139">
        <f t="shared" si="13"/>
        <v>0.83333333333333337</v>
      </c>
      <c r="AC202" s="139">
        <f t="shared" si="15"/>
        <v>0.83333333333333337</v>
      </c>
      <c r="AD202" s="140">
        <f>'Calculation Tool'!$O$7*'Interactive Chart'!$F$5*COS(('Interactive Chart'!$AA202-'Interactive Chart'!$F$6+'Calculation Tool'!$O$8/24)*2*PI())</f>
        <v>0</v>
      </c>
      <c r="AE202" s="140">
        <f>-'Calculation Tool'!$O$11*'Interactive Chart'!$K$5*COS(('Interactive Chart'!$AA202-'Interactive Chart'!$K$6+'Calculation Tool'!$O$12/24)*2*PI())</f>
        <v>4.3142976025838414E-2</v>
      </c>
      <c r="AF202" s="140">
        <f>-($K$4-$F$4)*'Calculation Tool'!$F$19</f>
        <v>-6.8793619142572293</v>
      </c>
      <c r="AG202" s="141">
        <f t="shared" si="14"/>
        <v>-6.8362189382313909</v>
      </c>
      <c r="AH202" s="142">
        <f>AB202-AG202*'Calculation Tool'!$H$18</f>
        <v>1.1067820908625889</v>
      </c>
      <c r="AI202" s="46"/>
      <c r="AJ202" s="46"/>
      <c r="AK202" s="143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144"/>
      <c r="BB202" s="46"/>
      <c r="BC202" s="46"/>
      <c r="BD202" s="46"/>
      <c r="BE202" s="46"/>
      <c r="BF202" s="143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</row>
    <row r="203" spans="1:74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138">
        <f t="shared" si="12"/>
        <v>100.27500000000028</v>
      </c>
      <c r="AB203" s="139">
        <f t="shared" si="13"/>
        <v>0.83333333333333337</v>
      </c>
      <c r="AC203" s="139">
        <f t="shared" si="15"/>
        <v>0.83333333333333337</v>
      </c>
      <c r="AD203" s="140">
        <f>'Calculation Tool'!$O$7*'Interactive Chart'!$F$5*COS(('Interactive Chart'!$AA203-'Interactive Chart'!$F$6+'Calculation Tool'!$O$8/24)*2*PI())</f>
        <v>0</v>
      </c>
      <c r="AE203" s="140">
        <f>-'Calculation Tool'!$O$11*'Interactive Chart'!$K$5*COS(('Interactive Chart'!$AA203-'Interactive Chart'!$K$6+'Calculation Tool'!$O$12/24)*2*PI())</f>
        <v>4.6090675118489605E-2</v>
      </c>
      <c r="AF203" s="140">
        <f>-($K$4-$F$4)*'Calculation Tool'!$F$19</f>
        <v>-6.8793619142572293</v>
      </c>
      <c r="AG203" s="141">
        <f t="shared" si="14"/>
        <v>-6.8332712391387398</v>
      </c>
      <c r="AH203" s="142">
        <f>AB203-AG203*'Calculation Tool'!$H$18</f>
        <v>1.106664182898883</v>
      </c>
      <c r="AI203" s="46"/>
      <c r="AJ203" s="46"/>
      <c r="AK203" s="143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144"/>
      <c r="BB203" s="46"/>
      <c r="BC203" s="46"/>
      <c r="BD203" s="46"/>
      <c r="BE203" s="46"/>
      <c r="BF203" s="143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</row>
    <row r="204" spans="1:74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138">
        <f t="shared" si="12"/>
        <v>100.27916666666694</v>
      </c>
      <c r="AB204" s="139">
        <f t="shared" si="13"/>
        <v>0.83333333333333337</v>
      </c>
      <c r="AC204" s="139">
        <f t="shared" si="15"/>
        <v>0.83333333333333337</v>
      </c>
      <c r="AD204" s="140">
        <f>'Calculation Tool'!$O$7*'Interactive Chart'!$F$5*COS(('Interactive Chart'!$AA204-'Interactive Chart'!$F$6+'Calculation Tool'!$O$8/24)*2*PI())</f>
        <v>0</v>
      </c>
      <c r="AE204" s="140">
        <f>-'Calculation Tool'!$O$11*'Interactive Chart'!$K$5*COS(('Interactive Chart'!$AA204-'Interactive Chart'!$K$6+'Calculation Tool'!$O$12/24)*2*PI())</f>
        <v>4.9006785964707998E-2</v>
      </c>
      <c r="AF204" s="140">
        <f>-($K$4-$F$4)*'Calculation Tool'!$F$19</f>
        <v>-6.8793619142572293</v>
      </c>
      <c r="AG204" s="141">
        <f t="shared" si="14"/>
        <v>-6.8303551282925214</v>
      </c>
      <c r="AH204" s="142">
        <f>AB204-AG204*'Calculation Tool'!$H$18</f>
        <v>1.1065475384650343</v>
      </c>
      <c r="AI204" s="46"/>
      <c r="AJ204" s="46"/>
      <c r="AK204" s="143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144"/>
      <c r="BB204" s="46"/>
      <c r="BC204" s="46"/>
      <c r="BD204" s="46"/>
      <c r="BE204" s="46"/>
      <c r="BF204" s="143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</row>
    <row r="205" spans="1:74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138">
        <f t="shared" si="12"/>
        <v>100.2833333333336</v>
      </c>
      <c r="AB205" s="139">
        <f t="shared" si="13"/>
        <v>0.83333333333333337</v>
      </c>
      <c r="AC205" s="139">
        <f t="shared" si="15"/>
        <v>0.83333333333333337</v>
      </c>
      <c r="AD205" s="140">
        <f>'Calculation Tool'!$O$7*'Interactive Chart'!$F$5*COS(('Interactive Chart'!$AA205-'Interactive Chart'!$F$6+'Calculation Tool'!$O$8/24)*2*PI())</f>
        <v>0</v>
      </c>
      <c r="AE205" s="140">
        <f>-'Calculation Tool'!$O$11*'Interactive Chart'!$K$5*COS(('Interactive Chart'!$AA205-'Interactive Chart'!$K$6+'Calculation Tool'!$O$12/24)*2*PI())</f>
        <v>5.1889310007769716E-2</v>
      </c>
      <c r="AF205" s="140">
        <f>-($K$4-$F$4)*'Calculation Tool'!$F$19</f>
        <v>-6.8793619142572293</v>
      </c>
      <c r="AG205" s="141">
        <f t="shared" si="14"/>
        <v>-6.8274726042494596</v>
      </c>
      <c r="AH205" s="142">
        <f>AB205-AG205*'Calculation Tool'!$H$18</f>
        <v>1.1064322375033118</v>
      </c>
      <c r="AI205" s="46"/>
      <c r="AJ205" s="46"/>
      <c r="AK205" s="143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144"/>
      <c r="BB205" s="46"/>
      <c r="BC205" s="46"/>
      <c r="BD205" s="46"/>
      <c r="BE205" s="46"/>
      <c r="BF205" s="143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</row>
    <row r="206" spans="1:74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138">
        <f t="shared" si="12"/>
        <v>100.28750000000026</v>
      </c>
      <c r="AB206" s="139">
        <f t="shared" si="13"/>
        <v>0.83333333333333337</v>
      </c>
      <c r="AC206" s="139">
        <f t="shared" si="15"/>
        <v>0.83333333333333337</v>
      </c>
      <c r="AD206" s="140">
        <f>'Calculation Tool'!$O$7*'Interactive Chart'!$F$5*COS(('Interactive Chart'!$AA206-'Interactive Chart'!$F$6+'Calculation Tool'!$O$8/24)*2*PI())</f>
        <v>0</v>
      </c>
      <c r="AE206" s="140">
        <f>-'Calculation Tool'!$O$11*'Interactive Chart'!$K$5*COS(('Interactive Chart'!$AA206-'Interactive Chart'!$K$6+'Calculation Tool'!$O$12/24)*2*PI())</f>
        <v>5.4736271709668639E-2</v>
      </c>
      <c r="AF206" s="140">
        <f>-($K$4-$F$4)*'Calculation Tool'!$F$19</f>
        <v>-6.8793619142572293</v>
      </c>
      <c r="AG206" s="141">
        <f t="shared" si="14"/>
        <v>-6.8246256425475611</v>
      </c>
      <c r="AH206" s="142">
        <f>AB206-AG206*'Calculation Tool'!$H$18</f>
        <v>1.1063183590352359</v>
      </c>
      <c r="AI206" s="46"/>
      <c r="AJ206" s="46"/>
      <c r="AK206" s="143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144"/>
      <c r="BB206" s="46"/>
      <c r="BC206" s="46"/>
      <c r="BD206" s="46"/>
      <c r="BE206" s="46"/>
      <c r="BF206" s="143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</row>
    <row r="207" spans="1:74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138">
        <f t="shared" si="12"/>
        <v>100.29166666666693</v>
      </c>
      <c r="AB207" s="139">
        <f t="shared" si="13"/>
        <v>0.83333333333333337</v>
      </c>
      <c r="AC207" s="139">
        <f t="shared" si="15"/>
        <v>0.83333333333333337</v>
      </c>
      <c r="AD207" s="140">
        <f>'Calculation Tool'!$O$7*'Interactive Chart'!$F$5*COS(('Interactive Chart'!$AA207-'Interactive Chart'!$F$6+'Calculation Tool'!$O$8/24)*2*PI())</f>
        <v>0</v>
      </c>
      <c r="AE207" s="140">
        <f>-'Calculation Tool'!$O$11*'Interactive Chart'!$K$5*COS(('Interactive Chart'!$AA207-'Interactive Chart'!$K$6+'Calculation Tool'!$O$12/24)*2*PI())</f>
        <v>5.7545719905087937E-2</v>
      </c>
      <c r="AF207" s="140">
        <f>-($K$4-$F$4)*'Calculation Tool'!$F$19</f>
        <v>-6.8793619142572293</v>
      </c>
      <c r="AG207" s="141">
        <f t="shared" si="14"/>
        <v>-6.8218161943521416</v>
      </c>
      <c r="AH207" s="142">
        <f>AB207-AG207*'Calculation Tool'!$H$18</f>
        <v>1.106205981107419</v>
      </c>
      <c r="AI207" s="46"/>
      <c r="AJ207" s="46"/>
      <c r="AK207" s="143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144"/>
      <c r="BB207" s="46"/>
      <c r="BC207" s="46"/>
      <c r="BD207" s="46"/>
      <c r="BE207" s="46"/>
      <c r="BF207" s="143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</row>
    <row r="208" spans="1:74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138">
        <f t="shared" si="12"/>
        <v>100.29583333333359</v>
      </c>
      <c r="AB208" s="139">
        <f t="shared" si="13"/>
        <v>0.83333333333333337</v>
      </c>
      <c r="AC208" s="139">
        <f t="shared" si="15"/>
        <v>0.83333333333333337</v>
      </c>
      <c r="AD208" s="140">
        <f>'Calculation Tool'!$O$7*'Interactive Chart'!$F$5*COS(('Interactive Chart'!$AA208-'Interactive Chart'!$F$6+'Calculation Tool'!$O$8/24)*2*PI())</f>
        <v>0</v>
      </c>
      <c r="AE208" s="140">
        <f>-'Calculation Tool'!$O$11*'Interactive Chart'!$K$5*COS(('Interactive Chart'!$AA208-'Interactive Chart'!$K$6+'Calculation Tool'!$O$12/24)*2*PI())</f>
        <v>6.0315729138557074E-2</v>
      </c>
      <c r="AF208" s="140">
        <f>-($K$4-$F$4)*'Calculation Tool'!$F$19</f>
        <v>-6.8793619142572293</v>
      </c>
      <c r="AG208" s="141">
        <f t="shared" si="14"/>
        <v>-6.8190461851186726</v>
      </c>
      <c r="AH208" s="142">
        <f>AB208-AG208*'Calculation Tool'!$H$18</f>
        <v>1.1060951807380803</v>
      </c>
      <c r="AI208" s="46"/>
      <c r="AJ208" s="46"/>
      <c r="AK208" s="143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144"/>
      <c r="BB208" s="46"/>
      <c r="BC208" s="46"/>
      <c r="BD208" s="46"/>
      <c r="BE208" s="46"/>
      <c r="BF208" s="143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</row>
    <row r="209" spans="1:74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138">
        <f t="shared" si="12"/>
        <v>100.30000000000025</v>
      </c>
      <c r="AB209" s="139">
        <f t="shared" si="13"/>
        <v>0.83333333333333337</v>
      </c>
      <c r="AC209" s="139">
        <f t="shared" si="15"/>
        <v>0.83333333333333337</v>
      </c>
      <c r="AD209" s="140">
        <f>'Calculation Tool'!$O$7*'Interactive Chart'!$F$5*COS(('Interactive Chart'!$AA209-'Interactive Chart'!$F$6+'Calculation Tool'!$O$8/24)*2*PI())</f>
        <v>0</v>
      </c>
      <c r="AE209" s="140">
        <f>-'Calculation Tool'!$O$11*'Interactive Chart'!$K$5*COS(('Interactive Chart'!$AA209-'Interactive Chart'!$K$6+'Calculation Tool'!$O$12/24)*2*PI())</f>
        <v>6.3044400984100718E-2</v>
      </c>
      <c r="AF209" s="140">
        <f>-($K$4-$F$4)*'Calculation Tool'!$F$19</f>
        <v>-6.8793619142572293</v>
      </c>
      <c r="AG209" s="141">
        <f t="shared" si="14"/>
        <v>-6.8163175132731286</v>
      </c>
      <c r="AH209" s="142">
        <f>AB209-AG209*'Calculation Tool'!$H$18</f>
        <v>1.1059860338642586</v>
      </c>
      <c r="AI209" s="46"/>
      <c r="AJ209" s="46"/>
      <c r="AK209" s="143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144"/>
      <c r="BB209" s="46"/>
      <c r="BC209" s="46"/>
      <c r="BD209" s="46"/>
      <c r="BE209" s="46"/>
      <c r="BF209" s="143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</row>
    <row r="210" spans="1:74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138">
        <f t="shared" si="12"/>
        <v>100.30416666666692</v>
      </c>
      <c r="AB210" s="139">
        <f t="shared" si="13"/>
        <v>0.83333333333333337</v>
      </c>
      <c r="AC210" s="139">
        <f t="shared" si="15"/>
        <v>0.83333333333333337</v>
      </c>
      <c r="AD210" s="140">
        <f>'Calculation Tool'!$O$7*'Interactive Chart'!$F$5*COS(('Interactive Chart'!$AA210-'Interactive Chart'!$F$6+'Calculation Tool'!$O$8/24)*2*PI())</f>
        <v>0</v>
      </c>
      <c r="AE210" s="140">
        <f>-'Calculation Tool'!$O$11*'Interactive Chart'!$K$5*COS(('Interactive Chart'!$AA210-'Interactive Chart'!$K$6+'Calculation Tool'!$O$12/24)*2*PI())</f>
        <v>6.5729865346359856E-2</v>
      </c>
      <c r="AF210" s="140">
        <f>-($K$4-$F$4)*'Calculation Tool'!$F$19</f>
        <v>-6.8793619142572293</v>
      </c>
      <c r="AG210" s="141">
        <f t="shared" si="14"/>
        <v>-6.8136320489108693</v>
      </c>
      <c r="AH210" s="142">
        <f>AB210-AG210*'Calculation Tool'!$H$18</f>
        <v>1.1058786152897682</v>
      </c>
      <c r="AI210" s="46"/>
      <c r="AJ210" s="46"/>
      <c r="AK210" s="143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144"/>
      <c r="BB210" s="46"/>
      <c r="BC210" s="46"/>
      <c r="BD210" s="46"/>
      <c r="BE210" s="46"/>
      <c r="BF210" s="143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</row>
    <row r="211" spans="1:74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138">
        <f t="shared" si="12"/>
        <v>100.30833333333358</v>
      </c>
      <c r="AB211" s="139">
        <f t="shared" si="13"/>
        <v>0.83333333333333337</v>
      </c>
      <c r="AC211" s="139">
        <f t="shared" si="15"/>
        <v>0.83333333333333337</v>
      </c>
      <c r="AD211" s="140">
        <f>'Calculation Tool'!$O$7*'Interactive Chart'!$F$5*COS(('Interactive Chart'!$AA211-'Interactive Chart'!$F$6+'Calculation Tool'!$O$8/24)*2*PI())</f>
        <v>0</v>
      </c>
      <c r="AE211" s="140">
        <f>-'Calculation Tool'!$O$11*'Interactive Chart'!$K$5*COS(('Interactive Chart'!$AA211-'Interactive Chart'!$K$6+'Calculation Tool'!$O$12/24)*2*PI())</f>
        <v>6.8370281742179198E-2</v>
      </c>
      <c r="AF211" s="140">
        <f>-($K$4-$F$4)*'Calculation Tool'!$F$19</f>
        <v>-6.8793619142572293</v>
      </c>
      <c r="AG211" s="141">
        <f t="shared" si="14"/>
        <v>-6.8109916325150497</v>
      </c>
      <c r="AH211" s="142">
        <f>AB211-AG211*'Calculation Tool'!$H$18</f>
        <v>1.1057729986339353</v>
      </c>
      <c r="AI211" s="46"/>
      <c r="AJ211" s="46"/>
      <c r="AK211" s="143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144"/>
      <c r="BB211" s="46"/>
      <c r="BC211" s="46"/>
      <c r="BD211" s="46"/>
      <c r="BE211" s="46"/>
      <c r="BF211" s="143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</row>
    <row r="212" spans="1:74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138">
        <f t="shared" si="12"/>
        <v>100.31250000000024</v>
      </c>
      <c r="AB212" s="139">
        <f t="shared" si="13"/>
        <v>0.83333333333333337</v>
      </c>
      <c r="AC212" s="139">
        <f t="shared" si="15"/>
        <v>0.83333333333333337</v>
      </c>
      <c r="AD212" s="140">
        <f>'Calculation Tool'!$O$7*'Interactive Chart'!$F$5*COS(('Interactive Chart'!$AA212-'Interactive Chart'!$F$6+'Calculation Tool'!$O$8/24)*2*PI())</f>
        <v>0</v>
      </c>
      <c r="AE212" s="140">
        <f>-'Calculation Tool'!$O$11*'Interactive Chart'!$K$5*COS(('Interactive Chart'!$AA212-'Interactive Chart'!$K$6+'Calculation Tool'!$O$12/24)*2*PI())</f>
        <v>7.096384056207572E-2</v>
      </c>
      <c r="AF212" s="140">
        <f>-($K$4-$F$4)*'Calculation Tool'!$F$19</f>
        <v>-6.8793619142572293</v>
      </c>
      <c r="AG212" s="141">
        <f t="shared" si="14"/>
        <v>-6.8083980736951535</v>
      </c>
      <c r="AH212" s="142">
        <f>AB212-AG212*'Calculation Tool'!$H$18</f>
        <v>1.1056692562811394</v>
      </c>
      <c r="AI212" s="46"/>
      <c r="AJ212" s="46"/>
      <c r="AK212" s="143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144"/>
      <c r="BB212" s="46"/>
      <c r="BC212" s="46"/>
      <c r="BD212" s="46"/>
      <c r="BE212" s="46"/>
      <c r="BF212" s="143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</row>
    <row r="213" spans="1:74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138">
        <f t="shared" si="12"/>
        <v>100.3166666666669</v>
      </c>
      <c r="AB213" s="139">
        <f t="shared" si="13"/>
        <v>0.83333333333333337</v>
      </c>
      <c r="AC213" s="139">
        <f t="shared" si="15"/>
        <v>0.83333333333333337</v>
      </c>
      <c r="AD213" s="140">
        <f>'Calculation Tool'!$O$7*'Interactive Chart'!$F$5*COS(('Interactive Chart'!$AA213-'Interactive Chart'!$F$6+'Calculation Tool'!$O$8/24)*2*PI())</f>
        <v>0</v>
      </c>
      <c r="AE213" s="140">
        <f>-'Calculation Tool'!$O$11*'Interactive Chart'!$K$5*COS(('Interactive Chart'!$AA213-'Interactive Chart'!$K$6+'Calculation Tool'!$O$12/24)*2*PI())</f>
        <v>7.3508764310373856E-2</v>
      </c>
      <c r="AF213" s="140">
        <f>-($K$4-$F$4)*'Calculation Tool'!$F$19</f>
        <v>-6.8793619142572293</v>
      </c>
      <c r="AG213" s="141">
        <f t="shared" si="14"/>
        <v>-6.8058531499468558</v>
      </c>
      <c r="AH213" s="142">
        <f>AB213-AG213*'Calculation Tool'!$H$18</f>
        <v>1.1055674593312075</v>
      </c>
      <c r="AI213" s="46"/>
      <c r="AJ213" s="46"/>
      <c r="AK213" s="143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144"/>
      <c r="BB213" s="46"/>
      <c r="BC213" s="46"/>
      <c r="BD213" s="46"/>
      <c r="BE213" s="46"/>
      <c r="BF213" s="143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</row>
    <row r="214" spans="1:74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138">
        <f t="shared" si="12"/>
        <v>100.32083333333357</v>
      </c>
      <c r="AB214" s="139">
        <f t="shared" si="13"/>
        <v>0.83333333333333337</v>
      </c>
      <c r="AC214" s="139">
        <f t="shared" si="15"/>
        <v>0.83333333333333337</v>
      </c>
      <c r="AD214" s="140">
        <f>'Calculation Tool'!$O$7*'Interactive Chart'!$F$5*COS(('Interactive Chart'!$AA214-'Interactive Chart'!$F$6+'Calculation Tool'!$O$8/24)*2*PI())</f>
        <v>0</v>
      </c>
      <c r="AE214" s="140">
        <f>-'Calculation Tool'!$O$11*'Interactive Chart'!$K$5*COS(('Interactive Chart'!$AA214-'Interactive Chart'!$K$6+'Calculation Tool'!$O$12/24)*2*PI())</f>
        <v>7.6003308823447593E-2</v>
      </c>
      <c r="AF214" s="140">
        <f>-($K$4-$F$4)*'Calculation Tool'!$F$19</f>
        <v>-6.8793619142572293</v>
      </c>
      <c r="AG214" s="141">
        <f t="shared" si="14"/>
        <v>-6.8033586054337816</v>
      </c>
      <c r="AH214" s="142">
        <f>AB214-AG214*'Calculation Tool'!$H$18</f>
        <v>1.1054676775506846</v>
      </c>
      <c r="AI214" s="46"/>
      <c r="AJ214" s="46"/>
      <c r="AK214" s="143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144"/>
      <c r="BB214" s="46"/>
      <c r="BC214" s="46"/>
      <c r="BD214" s="46"/>
      <c r="BE214" s="46"/>
      <c r="BF214" s="143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</row>
    <row r="215" spans="1:74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138">
        <f t="shared" si="12"/>
        <v>100.32500000000023</v>
      </c>
      <c r="AB215" s="139">
        <f t="shared" si="13"/>
        <v>0.83333333333333337</v>
      </c>
      <c r="AC215" s="139">
        <f t="shared" si="15"/>
        <v>0.83333333333333337</v>
      </c>
      <c r="AD215" s="140">
        <f>'Calculation Tool'!$O$7*'Interactive Chart'!$F$5*COS(('Interactive Chart'!$AA215-'Interactive Chart'!$F$6+'Calculation Tool'!$O$8/24)*2*PI())</f>
        <v>0</v>
      </c>
      <c r="AE215" s="140">
        <f>-'Calculation Tool'!$O$11*'Interactive Chart'!$K$5*COS(('Interactive Chart'!$AA215-'Interactive Chart'!$K$6+'Calculation Tool'!$O$12/24)*2*PI())</f>
        <v>7.8445764465114587E-2</v>
      </c>
      <c r="AF215" s="140">
        <f>-($K$4-$F$4)*'Calculation Tool'!$F$19</f>
        <v>-6.8793619142572293</v>
      </c>
      <c r="AG215" s="141">
        <f t="shared" si="14"/>
        <v>-6.8009161497921147</v>
      </c>
      <c r="AH215" s="142">
        <f>AB215-AG215*'Calculation Tool'!$H$18</f>
        <v>1.105369979325018</v>
      </c>
      <c r="AI215" s="46"/>
      <c r="AJ215" s="46"/>
      <c r="AK215" s="143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144"/>
      <c r="BB215" s="46"/>
      <c r="BC215" s="46"/>
      <c r="BD215" s="46"/>
      <c r="BE215" s="46"/>
      <c r="BF215" s="143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</row>
    <row r="216" spans="1:74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138">
        <f t="shared" si="12"/>
        <v>100.32916666666689</v>
      </c>
      <c r="AB216" s="139">
        <f t="shared" si="13"/>
        <v>0.83333333333333337</v>
      </c>
      <c r="AC216" s="139">
        <f t="shared" si="15"/>
        <v>0.83333333333333337</v>
      </c>
      <c r="AD216" s="140">
        <f>'Calculation Tool'!$O$7*'Interactive Chart'!$F$5*COS(('Interactive Chart'!$AA216-'Interactive Chart'!$F$6+'Calculation Tool'!$O$8/24)*2*PI())</f>
        <v>0</v>
      </c>
      <c r="AE216" s="140">
        <f>-'Calculation Tool'!$O$11*'Interactive Chart'!$K$5*COS(('Interactive Chart'!$AA216-'Interactive Chart'!$K$6+'Calculation Tool'!$O$12/24)*2*PI())</f>
        <v>8.083445729827049E-2</v>
      </c>
      <c r="AF216" s="140">
        <f>-($K$4-$F$4)*'Calculation Tool'!$F$19</f>
        <v>-6.8793619142572293</v>
      </c>
      <c r="AG216" s="141">
        <f t="shared" si="14"/>
        <v>-6.7985274569589587</v>
      </c>
      <c r="AH216" s="142">
        <f>AB216-AG216*'Calculation Tool'!$H$18</f>
        <v>1.1052744316116918</v>
      </c>
      <c r="AI216" s="46"/>
      <c r="AJ216" s="46"/>
      <c r="AK216" s="143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144"/>
      <c r="BB216" s="46"/>
      <c r="BC216" s="46"/>
      <c r="BD216" s="46"/>
      <c r="BE216" s="46"/>
      <c r="BF216" s="143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</row>
    <row r="217" spans="1:74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138">
        <f t="shared" si="12"/>
        <v>100.33333333333356</v>
      </c>
      <c r="AB217" s="139">
        <f t="shared" si="13"/>
        <v>0.83333333333333337</v>
      </c>
      <c r="AC217" s="139">
        <f t="shared" si="15"/>
        <v>0.83333333333333337</v>
      </c>
      <c r="AD217" s="140">
        <f>'Calculation Tool'!$O$7*'Interactive Chart'!$F$5*COS(('Interactive Chart'!$AA217-'Interactive Chart'!$F$6+'Calculation Tool'!$O$8/24)*2*PI())</f>
        <v>0</v>
      </c>
      <c r="AE217" s="140">
        <f>-'Calculation Tool'!$O$11*'Interactive Chart'!$K$5*COS(('Interactive Chart'!$AA217-'Interactive Chart'!$K$6+'Calculation Tool'!$O$12/24)*2*PI())</f>
        <v>8.3167750232155307E-2</v>
      </c>
      <c r="AF217" s="140">
        <f>-($K$4-$F$4)*'Calculation Tool'!$F$19</f>
        <v>-6.8793619142572293</v>
      </c>
      <c r="AG217" s="141">
        <f t="shared" si="14"/>
        <v>-6.7961941640250743</v>
      </c>
      <c r="AH217" s="142">
        <f>AB217-AG217*'Calculation Tool'!$H$18</f>
        <v>1.1051810998943363</v>
      </c>
      <c r="AI217" s="46"/>
      <c r="AJ217" s="46"/>
      <c r="AK217" s="143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144"/>
      <c r="BB217" s="46"/>
      <c r="BC217" s="46"/>
      <c r="BD217" s="46"/>
      <c r="BE217" s="46"/>
      <c r="BF217" s="143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</row>
    <row r="218" spans="1:74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138">
        <f t="shared" si="12"/>
        <v>100.33750000000022</v>
      </c>
      <c r="AB218" s="139">
        <f t="shared" si="13"/>
        <v>0.83333333333333337</v>
      </c>
      <c r="AC218" s="139">
        <f t="shared" si="15"/>
        <v>0.83333333333333337</v>
      </c>
      <c r="AD218" s="140">
        <f>'Calculation Tool'!$O$7*'Interactive Chart'!$F$5*COS(('Interactive Chart'!$AA218-'Interactive Chart'!$F$6+'Calculation Tool'!$O$8/24)*2*PI())</f>
        <v>0</v>
      </c>
      <c r="AE218" s="140">
        <f>-'Calculation Tool'!$O$11*'Interactive Chart'!$K$5*COS(('Interactive Chart'!$AA218-'Interactive Chart'!$K$6+'Calculation Tool'!$O$12/24)*2*PI())</f>
        <v>8.5444044144363004E-2</v>
      </c>
      <c r="AF218" s="140">
        <f>-($K$4-$F$4)*'Calculation Tool'!$F$19</f>
        <v>-6.8793619142572293</v>
      </c>
      <c r="AG218" s="141">
        <f t="shared" si="14"/>
        <v>-6.7939178701128666</v>
      </c>
      <c r="AH218" s="142">
        <f>AB218-AG218*'Calculation Tool'!$H$18</f>
        <v>1.1050900481378481</v>
      </c>
      <c r="AI218" s="46"/>
      <c r="AJ218" s="46"/>
      <c r="AK218" s="143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144"/>
      <c r="BB218" s="46"/>
      <c r="BC218" s="46"/>
      <c r="BD218" s="46"/>
      <c r="BE218" s="46"/>
      <c r="BF218" s="143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</row>
    <row r="219" spans="1:74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138">
        <f t="shared" si="12"/>
        <v>100.34166666666688</v>
      </c>
      <c r="AB219" s="139">
        <f t="shared" si="13"/>
        <v>0.83333333333333337</v>
      </c>
      <c r="AC219" s="139">
        <f t="shared" si="15"/>
        <v>0.83333333333333337</v>
      </c>
      <c r="AD219" s="140">
        <f>'Calculation Tool'!$O$7*'Interactive Chart'!$F$5*COS(('Interactive Chart'!$AA219-'Interactive Chart'!$F$6+'Calculation Tool'!$O$8/24)*2*PI())</f>
        <v>0</v>
      </c>
      <c r="AE219" s="140">
        <f>-'Calculation Tool'!$O$11*'Interactive Chart'!$K$5*COS(('Interactive Chart'!$AA219-'Interactive Chart'!$K$6+'Calculation Tool'!$O$12/24)*2*PI())</f>
        <v>8.766177897673931E-2</v>
      </c>
      <c r="AF219" s="140">
        <f>-($K$4-$F$4)*'Calculation Tool'!$F$19</f>
        <v>-6.8793619142572293</v>
      </c>
      <c r="AG219" s="141">
        <f t="shared" si="14"/>
        <v>-6.7917001352804904</v>
      </c>
      <c r="AH219" s="142">
        <f>AB219-AG219*'Calculation Tool'!$H$18</f>
        <v>1.105001338744553</v>
      </c>
      <c r="AI219" s="46"/>
      <c r="AJ219" s="46"/>
      <c r="AK219" s="143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144"/>
      <c r="BB219" s="46"/>
      <c r="BC219" s="46"/>
      <c r="BD219" s="46"/>
      <c r="BE219" s="46"/>
      <c r="BF219" s="143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</row>
    <row r="220" spans="1:74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138">
        <f t="shared" si="12"/>
        <v>100.34583333333354</v>
      </c>
      <c r="AB220" s="139">
        <f t="shared" si="13"/>
        <v>0.83333333333333337</v>
      </c>
      <c r="AC220" s="139">
        <f t="shared" si="15"/>
        <v>0.83333333333333337</v>
      </c>
      <c r="AD220" s="140">
        <f>'Calculation Tool'!$O$7*'Interactive Chart'!$F$5*COS(('Interactive Chart'!$AA220-'Interactive Chart'!$F$6+'Calculation Tool'!$O$8/24)*2*PI())</f>
        <v>0</v>
      </c>
      <c r="AE220" s="140">
        <f>-'Calculation Tool'!$O$11*'Interactive Chart'!$K$5*COS(('Interactive Chart'!$AA220-'Interactive Chart'!$K$6+'Calculation Tool'!$O$12/24)*2*PI())</f>
        <v>8.981943480459921E-2</v>
      </c>
      <c r="AF220" s="140">
        <f>-($K$4-$F$4)*'Calculation Tool'!$F$19</f>
        <v>-6.8793619142572293</v>
      </c>
      <c r="AG220" s="141">
        <f t="shared" si="14"/>
        <v>-6.7895424794526305</v>
      </c>
      <c r="AH220" s="142">
        <f>AB220-AG220*'Calculation Tool'!$H$18</f>
        <v>1.1049150325114385</v>
      </c>
      <c r="AI220" s="46"/>
      <c r="AJ220" s="46"/>
      <c r="AK220" s="143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144"/>
      <c r="BB220" s="46"/>
      <c r="BC220" s="46"/>
      <c r="BD220" s="46"/>
      <c r="BE220" s="46"/>
      <c r="BF220" s="143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</row>
    <row r="221" spans="1:74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138">
        <f t="shared" si="12"/>
        <v>100.35000000000021</v>
      </c>
      <c r="AB221" s="139">
        <f t="shared" si="13"/>
        <v>0.83333333333333337</v>
      </c>
      <c r="AC221" s="139">
        <f t="shared" si="15"/>
        <v>0.83333333333333337</v>
      </c>
      <c r="AD221" s="140">
        <f>'Calculation Tool'!$O$7*'Interactive Chart'!$F$5*COS(('Interactive Chart'!$AA221-'Interactive Chart'!$F$6+'Calculation Tool'!$O$8/24)*2*PI())</f>
        <v>0</v>
      </c>
      <c r="AE221" s="140">
        <f>-'Calculation Tool'!$O$11*'Interactive Chart'!$K$5*COS(('Interactive Chart'!$AA221-'Interactive Chart'!$K$6+'Calculation Tool'!$O$12/24)*2*PI())</f>
        <v>9.1915532878434306E-2</v>
      </c>
      <c r="AF221" s="140">
        <f>-($K$4-$F$4)*'Calculation Tool'!$F$19</f>
        <v>-6.8793619142572293</v>
      </c>
      <c r="AG221" s="141">
        <f t="shared" si="14"/>
        <v>-6.7874463813787953</v>
      </c>
      <c r="AH221" s="142">
        <f>AB221-AG221*'Calculation Tool'!$H$18</f>
        <v>1.1048311885884852</v>
      </c>
      <c r="AI221" s="46"/>
      <c r="AJ221" s="46"/>
      <c r="AK221" s="143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144"/>
      <c r="BB221" s="46"/>
      <c r="BC221" s="46"/>
      <c r="BD221" s="46"/>
      <c r="BE221" s="46"/>
      <c r="BF221" s="143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</row>
    <row r="222" spans="1:74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138">
        <f t="shared" si="12"/>
        <v>100.35416666666687</v>
      </c>
      <c r="AB222" s="139">
        <f t="shared" si="13"/>
        <v>0.83333333333333337</v>
      </c>
      <c r="AC222" s="139">
        <f t="shared" si="15"/>
        <v>0.83333333333333337</v>
      </c>
      <c r="AD222" s="140">
        <f>'Calculation Tool'!$O$7*'Interactive Chart'!$F$5*COS(('Interactive Chart'!$AA222-'Interactive Chart'!$F$6+'Calculation Tool'!$O$8/24)*2*PI())</f>
        <v>0</v>
      </c>
      <c r="AE222" s="140">
        <f>-'Calculation Tool'!$O$11*'Interactive Chart'!$K$5*COS(('Interactive Chart'!$AA222-'Interactive Chart'!$K$6+'Calculation Tool'!$O$12/24)*2*PI())</f>
        <v>9.3948636637309083E-2</v>
      </c>
      <c r="AF222" s="140">
        <f>-($K$4-$F$4)*'Calculation Tool'!$F$19</f>
        <v>-6.8793619142572293</v>
      </c>
      <c r="AG222" s="141">
        <f t="shared" si="14"/>
        <v>-6.7854132776199201</v>
      </c>
      <c r="AH222" s="142">
        <f>AB222-AG222*'Calculation Tool'!$H$18</f>
        <v>1.1047498644381302</v>
      </c>
      <c r="AI222" s="46"/>
      <c r="AJ222" s="46"/>
      <c r="AK222" s="143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144"/>
      <c r="BB222" s="46"/>
      <c r="BC222" s="46"/>
      <c r="BD222" s="46"/>
      <c r="BE222" s="46"/>
      <c r="BF222" s="143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</row>
    <row r="223" spans="1:74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138">
        <f t="shared" si="12"/>
        <v>100.35833333333353</v>
      </c>
      <c r="AB223" s="139">
        <f t="shared" si="13"/>
        <v>0.83333333333333337</v>
      </c>
      <c r="AC223" s="139">
        <f t="shared" si="15"/>
        <v>0.83333333333333337</v>
      </c>
      <c r="AD223" s="140">
        <f>'Calculation Tool'!$O$7*'Interactive Chart'!$F$5*COS(('Interactive Chart'!$AA223-'Interactive Chart'!$F$6+'Calculation Tool'!$O$8/24)*2*PI())</f>
        <v>0</v>
      </c>
      <c r="AE223" s="140">
        <f>-'Calculation Tool'!$O$11*'Interactive Chart'!$K$5*COS(('Interactive Chart'!$AA223-'Interactive Chart'!$K$6+'Calculation Tool'!$O$12/24)*2*PI())</f>
        <v>9.5917352693480645E-2</v>
      </c>
      <c r="AF223" s="140">
        <f>-($K$4-$F$4)*'Calculation Tool'!$F$19</f>
        <v>-6.8793619142572293</v>
      </c>
      <c r="AG223" s="141">
        <f t="shared" si="14"/>
        <v>-6.7834445615637486</v>
      </c>
      <c r="AH223" s="142">
        <f>AB223-AG223*'Calculation Tool'!$H$18</f>
        <v>1.1046711157958833</v>
      </c>
      <c r="AI223" s="46"/>
      <c r="AJ223" s="46"/>
      <c r="AK223" s="143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144"/>
      <c r="BB223" s="46"/>
      <c r="BC223" s="46"/>
      <c r="BD223" s="46"/>
      <c r="BE223" s="46"/>
      <c r="BF223" s="143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</row>
    <row r="224" spans="1:74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138">
        <f t="shared" si="12"/>
        <v>100.3625000000002</v>
      </c>
      <c r="AB224" s="139">
        <f t="shared" si="13"/>
        <v>0.83333333333333337</v>
      </c>
      <c r="AC224" s="139">
        <f t="shared" si="15"/>
        <v>0.83333333333333337</v>
      </c>
      <c r="AD224" s="140">
        <f>'Calculation Tool'!$O$7*'Interactive Chart'!$F$5*COS(('Interactive Chart'!$AA224-'Interactive Chart'!$F$6+'Calculation Tool'!$O$8/24)*2*PI())</f>
        <v>0</v>
      </c>
      <c r="AE224" s="140">
        <f>-'Calculation Tool'!$O$11*'Interactive Chart'!$K$5*COS(('Interactive Chart'!$AA224-'Interactive Chart'!$K$6+'Calculation Tool'!$O$12/24)*2*PI())</f>
        <v>9.782033178729467E-2</v>
      </c>
      <c r="AF224" s="140">
        <f>-($K$4-$F$4)*'Calculation Tool'!$F$19</f>
        <v>-6.8793619142572293</v>
      </c>
      <c r="AG224" s="141">
        <f t="shared" si="14"/>
        <v>-6.7815415824699343</v>
      </c>
      <c r="AH224" s="142">
        <f>AB224-AG224*'Calculation Tool'!$H$18</f>
        <v>1.1045949966321307</v>
      </c>
      <c r="AI224" s="46"/>
      <c r="AJ224" s="46"/>
      <c r="AK224" s="143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144"/>
      <c r="BB224" s="46"/>
      <c r="BC224" s="46"/>
      <c r="BD224" s="46"/>
      <c r="BE224" s="46"/>
      <c r="BF224" s="143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</row>
    <row r="225" spans="1:74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138">
        <f t="shared" si="12"/>
        <v>100.36666666666686</v>
      </c>
      <c r="AB225" s="139">
        <f t="shared" si="13"/>
        <v>0.83333333333333337</v>
      </c>
      <c r="AC225" s="139">
        <f t="shared" si="15"/>
        <v>0.83333333333333337</v>
      </c>
      <c r="AD225" s="140">
        <f>'Calculation Tool'!$O$7*'Interactive Chart'!$F$5*COS(('Interactive Chart'!$AA225-'Interactive Chart'!$F$6+'Calculation Tool'!$O$8/24)*2*PI())</f>
        <v>0</v>
      </c>
      <c r="AE225" s="140">
        <f>-'Calculation Tool'!$O$11*'Interactive Chart'!$K$5*COS(('Interactive Chart'!$AA225-'Interactive Chart'!$K$6+'Calculation Tool'!$O$12/24)*2*PI())</f>
        <v>9.9656269711928369E-2</v>
      </c>
      <c r="AF225" s="140">
        <f>-($K$4-$F$4)*'Calculation Tool'!$F$19</f>
        <v>-6.8793619142572293</v>
      </c>
      <c r="AG225" s="141">
        <f t="shared" si="14"/>
        <v>-6.7797056445453006</v>
      </c>
      <c r="AH225" s="142">
        <f>AB225-AG225*'Calculation Tool'!$H$18</f>
        <v>1.1045215591151454</v>
      </c>
      <c r="AI225" s="46"/>
      <c r="AJ225" s="46"/>
      <c r="AK225" s="143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144"/>
      <c r="BB225" s="46"/>
      <c r="BC225" s="46"/>
      <c r="BD225" s="46"/>
      <c r="BE225" s="46"/>
      <c r="BF225" s="143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</row>
    <row r="226" spans="1:74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138">
        <f t="shared" si="12"/>
        <v>100.37083333333352</v>
      </c>
      <c r="AB226" s="139">
        <f t="shared" si="13"/>
        <v>0.83333333333333337</v>
      </c>
      <c r="AC226" s="139">
        <f t="shared" si="15"/>
        <v>0.83333333333333337</v>
      </c>
      <c r="AD226" s="140">
        <f>'Calculation Tool'!$O$7*'Interactive Chart'!$F$5*COS(('Interactive Chart'!$AA226-'Interactive Chart'!$F$6+'Calculation Tool'!$O$8/24)*2*PI())</f>
        <v>0</v>
      </c>
      <c r="AE226" s="140">
        <f>-'Calculation Tool'!$O$11*'Interactive Chart'!$K$5*COS(('Interactive Chart'!$AA226-'Interactive Chart'!$K$6+'Calculation Tool'!$O$12/24)*2*PI())</f>
        <v>0.10142390820725126</v>
      </c>
      <c r="AF226" s="140">
        <f>-($K$4-$F$4)*'Calculation Tool'!$F$19</f>
        <v>-6.8793619142572293</v>
      </c>
      <c r="AG226" s="141">
        <f t="shared" si="14"/>
        <v>-6.7779380060499781</v>
      </c>
      <c r="AH226" s="142">
        <f>AB226-AG226*'Calculation Tool'!$H$18</f>
        <v>1.1044508535753326</v>
      </c>
      <c r="AI226" s="46"/>
      <c r="AJ226" s="46"/>
      <c r="AK226" s="143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144"/>
      <c r="BB226" s="46"/>
      <c r="BC226" s="46"/>
      <c r="BD226" s="46"/>
      <c r="BE226" s="46"/>
      <c r="BF226" s="143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</row>
    <row r="227" spans="1:74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138">
        <f t="shared" si="12"/>
        <v>100.37500000000018</v>
      </c>
      <c r="AB227" s="139">
        <f t="shared" si="13"/>
        <v>0.83333333333333337</v>
      </c>
      <c r="AC227" s="139">
        <f t="shared" si="15"/>
        <v>0.83333333333333337</v>
      </c>
      <c r="AD227" s="140">
        <f>'Calculation Tool'!$O$7*'Interactive Chart'!$F$5*COS(('Interactive Chart'!$AA227-'Interactive Chart'!$F$6+'Calculation Tool'!$O$8/24)*2*PI())</f>
        <v>0</v>
      </c>
      <c r="AE227" s="140">
        <f>-'Calculation Tool'!$O$11*'Interactive Chart'!$K$5*COS(('Interactive Chart'!$AA227-'Interactive Chart'!$K$6+'Calculation Tool'!$O$12/24)*2*PI())</f>
        <v>0.10312203582212609</v>
      </c>
      <c r="AF227" s="140">
        <f>-($K$4-$F$4)*'Calculation Tool'!$F$19</f>
        <v>-6.8793619142572293</v>
      </c>
      <c r="AG227" s="141">
        <f t="shared" si="14"/>
        <v>-6.7762398784351028</v>
      </c>
      <c r="AH227" s="142">
        <f>AB227-AG227*'Calculation Tool'!$H$18</f>
        <v>1.1043829284707374</v>
      </c>
      <c r="AI227" s="46"/>
      <c r="AJ227" s="46"/>
      <c r="AK227" s="143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144"/>
      <c r="BB227" s="46"/>
      <c r="BC227" s="46"/>
      <c r="BD227" s="46"/>
      <c r="BE227" s="46"/>
      <c r="BF227" s="143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</row>
    <row r="228" spans="1:74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138">
        <f t="shared" si="12"/>
        <v>100.37916666666685</v>
      </c>
      <c r="AB228" s="139">
        <f t="shared" si="13"/>
        <v>0.83333333333333337</v>
      </c>
      <c r="AC228" s="139">
        <f t="shared" si="15"/>
        <v>0.83333333333333337</v>
      </c>
      <c r="AD228" s="140">
        <f>'Calculation Tool'!$O$7*'Interactive Chart'!$F$5*COS(('Interactive Chart'!$AA228-'Interactive Chart'!$F$6+'Calculation Tool'!$O$8/24)*2*PI())</f>
        <v>0</v>
      </c>
      <c r="AE228" s="140">
        <f>-'Calculation Tool'!$O$11*'Interactive Chart'!$K$5*COS(('Interactive Chart'!$AA228-'Interactive Chart'!$K$6+'Calculation Tool'!$O$12/24)*2*PI())</f>
        <v>0.10474948874470204</v>
      </c>
      <c r="AF228" s="140">
        <f>-($K$4-$F$4)*'Calculation Tool'!$F$19</f>
        <v>-6.8793619142572293</v>
      </c>
      <c r="AG228" s="141">
        <f t="shared" si="14"/>
        <v>-6.7746124255125268</v>
      </c>
      <c r="AH228" s="142">
        <f>AB228-AG228*'Calculation Tool'!$H$18</f>
        <v>1.1043178303538346</v>
      </c>
      <c r="AI228" s="46"/>
      <c r="AJ228" s="46"/>
      <c r="AK228" s="143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144"/>
      <c r="BB228" s="46"/>
      <c r="BC228" s="46"/>
      <c r="BD228" s="46"/>
      <c r="BE228" s="46"/>
      <c r="BF228" s="143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</row>
    <row r="229" spans="1:74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138">
        <f t="shared" si="12"/>
        <v>100.38333333333351</v>
      </c>
      <c r="AB229" s="139">
        <f t="shared" si="13"/>
        <v>0.83333333333333337</v>
      </c>
      <c r="AC229" s="139">
        <f t="shared" si="15"/>
        <v>0.83333333333333337</v>
      </c>
      <c r="AD229" s="140">
        <f>'Calculation Tool'!$O$7*'Interactive Chart'!$F$5*COS(('Interactive Chart'!$AA229-'Interactive Chart'!$F$6+'Calculation Tool'!$O$8/24)*2*PI())</f>
        <v>0</v>
      </c>
      <c r="AE229" s="140">
        <f>-'Calculation Tool'!$O$11*'Interactive Chart'!$K$5*COS(('Interactive Chart'!$AA229-'Interactive Chart'!$K$6+'Calculation Tool'!$O$12/24)*2*PI())</f>
        <v>0.10630515160005322</v>
      </c>
      <c r="AF229" s="140">
        <f>-($K$4-$F$4)*'Calculation Tool'!$F$19</f>
        <v>-6.8793619142572293</v>
      </c>
      <c r="AG229" s="141">
        <f t="shared" si="14"/>
        <v>-6.773056762657176</v>
      </c>
      <c r="AH229" s="142">
        <f>AB229-AG229*'Calculation Tool'!$H$18</f>
        <v>1.1042556038396203</v>
      </c>
      <c r="AI229" s="46"/>
      <c r="AJ229" s="46"/>
      <c r="AK229" s="143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144"/>
      <c r="BB229" s="46"/>
      <c r="BC229" s="46"/>
      <c r="BD229" s="46"/>
      <c r="BE229" s="46"/>
      <c r="BF229" s="143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</row>
    <row r="230" spans="1:74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138">
        <f t="shared" si="12"/>
        <v>100.38750000000017</v>
      </c>
      <c r="AB230" s="139">
        <f t="shared" si="13"/>
        <v>0.83333333333333337</v>
      </c>
      <c r="AC230" s="139">
        <f t="shared" si="15"/>
        <v>0.83333333333333337</v>
      </c>
      <c r="AD230" s="140">
        <f>'Calculation Tool'!$O$7*'Interactive Chart'!$F$5*COS(('Interactive Chart'!$AA230-'Interactive Chart'!$F$6+'Calculation Tool'!$O$8/24)*2*PI())</f>
        <v>0</v>
      </c>
      <c r="AE230" s="140">
        <f>-'Calculation Tool'!$O$11*'Interactive Chart'!$K$5*COS(('Interactive Chart'!$AA230-'Interactive Chart'!$K$6+'Calculation Tool'!$O$12/24)*2*PI())</f>
        <v>0.10778795821455213</v>
      </c>
      <c r="AF230" s="140">
        <f>-($K$4-$F$4)*'Calculation Tool'!$F$19</f>
        <v>-6.8793619142572293</v>
      </c>
      <c r="AG230" s="141">
        <f t="shared" si="14"/>
        <v>-6.7715739560426771</v>
      </c>
      <c r="AH230" s="142">
        <f>AB230-AG230*'Calculation Tool'!$H$18</f>
        <v>1.1041962915750405</v>
      </c>
      <c r="AI230" s="46"/>
      <c r="AJ230" s="46"/>
      <c r="AK230" s="143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144"/>
      <c r="BB230" s="46"/>
      <c r="BC230" s="46"/>
      <c r="BD230" s="46"/>
      <c r="BE230" s="46"/>
      <c r="BF230" s="143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</row>
    <row r="231" spans="1:74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138">
        <f t="shared" si="12"/>
        <v>100.39166666666684</v>
      </c>
      <c r="AB231" s="139">
        <f t="shared" si="13"/>
        <v>0.83333333333333337</v>
      </c>
      <c r="AC231" s="139">
        <f t="shared" si="15"/>
        <v>0.83333333333333337</v>
      </c>
      <c r="AD231" s="140">
        <f>'Calculation Tool'!$O$7*'Interactive Chart'!$F$5*COS(('Interactive Chart'!$AA231-'Interactive Chart'!$F$6+'Calculation Tool'!$O$8/24)*2*PI())</f>
        <v>0</v>
      </c>
      <c r="AE231" s="140">
        <f>-'Calculation Tool'!$O$11*'Interactive Chart'!$K$5*COS(('Interactive Chart'!$AA231-'Interactive Chart'!$K$6+'Calculation Tool'!$O$12/24)*2*PI())</f>
        <v>0.10919689234662594</v>
      </c>
      <c r="AF231" s="140">
        <f>-($K$4-$F$4)*'Calculation Tool'!$F$19</f>
        <v>-6.8793619142572293</v>
      </c>
      <c r="AG231" s="141">
        <f t="shared" si="14"/>
        <v>-6.7701650219106035</v>
      </c>
      <c r="AH231" s="142">
        <f>AB231-AG231*'Calculation Tool'!$H$18</f>
        <v>1.1041399342097575</v>
      </c>
      <c r="AI231" s="46"/>
      <c r="AJ231" s="46"/>
      <c r="AK231" s="143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144"/>
      <c r="BB231" s="46"/>
      <c r="BC231" s="46"/>
      <c r="BD231" s="46"/>
      <c r="BE231" s="46"/>
      <c r="BF231" s="143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</row>
    <row r="232" spans="1:74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138">
        <f t="shared" ref="AA232:AA275" si="16">AA233-0.1/24</f>
        <v>100.3958333333335</v>
      </c>
      <c r="AB232" s="139">
        <f t="shared" ref="AB232:AB275" si="17">$F$4+$F$5*COS(($AA232-$F$6)*2*PI())</f>
        <v>0.83333333333333337</v>
      </c>
      <c r="AC232" s="139">
        <f t="shared" si="15"/>
        <v>0.83333333333333337</v>
      </c>
      <c r="AD232" s="140">
        <f>'Calculation Tool'!$O$7*'Interactive Chart'!$F$5*COS(('Interactive Chart'!$AA232-'Interactive Chart'!$F$6+'Calculation Tool'!$O$8/24)*2*PI())</f>
        <v>0</v>
      </c>
      <c r="AE232" s="140">
        <f>-'Calculation Tool'!$O$11*'Interactive Chart'!$K$5*COS(('Interactive Chart'!$AA232-'Interactive Chart'!$K$6+'Calculation Tool'!$O$12/24)*2*PI())</f>
        <v>0.11053098838319175</v>
      </c>
      <c r="AF232" s="140">
        <f>-($K$4-$F$4)*'Calculation Tool'!$F$19</f>
        <v>-6.8793619142572293</v>
      </c>
      <c r="AG232" s="141">
        <f t="shared" ref="AG232:AG275" si="18">SUM(AD232:AF232)</f>
        <v>-6.7688309258740373</v>
      </c>
      <c r="AH232" s="142">
        <f>AB232-AG232*'Calculation Tool'!$H$18</f>
        <v>1.1040865703682949</v>
      </c>
      <c r="AI232" s="46"/>
      <c r="AJ232" s="46"/>
      <c r="AK232" s="143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144"/>
      <c r="BB232" s="46"/>
      <c r="BC232" s="46"/>
      <c r="BD232" s="46"/>
      <c r="BE232" s="46"/>
      <c r="BF232" s="143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</row>
    <row r="233" spans="1:74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138">
        <f t="shared" si="16"/>
        <v>100.40000000000016</v>
      </c>
      <c r="AB233" s="139">
        <f t="shared" si="17"/>
        <v>0.83333333333333337</v>
      </c>
      <c r="AC233" s="139">
        <f t="shared" si="15"/>
        <v>0.83333333333333337</v>
      </c>
      <c r="AD233" s="140">
        <f>'Calculation Tool'!$O$7*'Interactive Chart'!$F$5*COS(('Interactive Chart'!$AA233-'Interactive Chart'!$F$6+'Calculation Tool'!$O$8/24)*2*PI())</f>
        <v>0</v>
      </c>
      <c r="AE233" s="140">
        <f>-'Calculation Tool'!$O$11*'Interactive Chart'!$K$5*COS(('Interactive Chart'!$AA233-'Interactive Chart'!$K$6+'Calculation Tool'!$O$12/24)*2*PI())</f>
        <v>0.11178933200146039</v>
      </c>
      <c r="AF233" s="140">
        <f>-($K$4-$F$4)*'Calculation Tool'!$F$19</f>
        <v>-6.8793619142572293</v>
      </c>
      <c r="AG233" s="141">
        <f t="shared" si="18"/>
        <v>-6.7675725822557693</v>
      </c>
      <c r="AH233" s="142">
        <f>AB233-AG233*'Calculation Tool'!$H$18</f>
        <v>1.1040362366235641</v>
      </c>
      <c r="AI233" s="46"/>
      <c r="AJ233" s="46"/>
      <c r="AK233" s="143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144"/>
      <c r="BB233" s="46"/>
      <c r="BC233" s="46"/>
      <c r="BD233" s="46"/>
      <c r="BE233" s="46"/>
      <c r="BF233" s="143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</row>
    <row r="234" spans="1:74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138">
        <f t="shared" si="16"/>
        <v>100.40416666666682</v>
      </c>
      <c r="AB234" s="139">
        <f t="shared" si="17"/>
        <v>0.83333333333333337</v>
      </c>
      <c r="AC234" s="139">
        <f t="shared" si="15"/>
        <v>0.83333333333333337</v>
      </c>
      <c r="AD234" s="140">
        <f>'Calculation Tool'!$O$7*'Interactive Chart'!$F$5*COS(('Interactive Chart'!$AA234-'Interactive Chart'!$F$6+'Calculation Tool'!$O$8/24)*2*PI())</f>
        <v>0</v>
      </c>
      <c r="AE234" s="140">
        <f>-'Calculation Tool'!$O$11*'Interactive Chart'!$K$5*COS(('Interactive Chart'!$AA234-'Interactive Chart'!$K$6+'Calculation Tool'!$O$12/24)*2*PI())</f>
        <v>0.11297106079558247</v>
      </c>
      <c r="AF234" s="140">
        <f>-($K$4-$F$4)*'Calculation Tool'!$F$19</f>
        <v>-6.8793619142572293</v>
      </c>
      <c r="AG234" s="141">
        <f t="shared" si="18"/>
        <v>-6.7663908534616466</v>
      </c>
      <c r="AH234" s="142">
        <f>AB234-AG234*'Calculation Tool'!$H$18</f>
        <v>1.1039889674717993</v>
      </c>
      <c r="AI234" s="46"/>
      <c r="AJ234" s="46"/>
      <c r="AK234" s="143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144"/>
      <c r="BB234" s="46"/>
      <c r="BC234" s="46"/>
      <c r="BD234" s="46"/>
      <c r="BE234" s="46"/>
      <c r="BF234" s="143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</row>
    <row r="235" spans="1:74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138">
        <f t="shared" si="16"/>
        <v>100.40833333333349</v>
      </c>
      <c r="AB235" s="139">
        <f t="shared" si="17"/>
        <v>0.83333333333333337</v>
      </c>
      <c r="AC235" s="139">
        <f t="shared" si="15"/>
        <v>0.83333333333333337</v>
      </c>
      <c r="AD235" s="140">
        <f>'Calculation Tool'!$O$7*'Interactive Chart'!$F$5*COS(('Interactive Chart'!$AA235-'Interactive Chart'!$F$6+'Calculation Tool'!$O$8/24)*2*PI())</f>
        <v>0</v>
      </c>
      <c r="AE235" s="140">
        <f>-'Calculation Tool'!$O$11*'Interactive Chart'!$K$5*COS(('Interactive Chart'!$AA235-'Interactive Chart'!$K$6+'Calculation Tool'!$O$12/24)*2*PI())</f>
        <v>0.11407536486766555</v>
      </c>
      <c r="AF235" s="140">
        <f>-($K$4-$F$4)*'Calculation Tool'!$F$19</f>
        <v>-6.8793619142572293</v>
      </c>
      <c r="AG235" s="141">
        <f t="shared" si="18"/>
        <v>-6.7652865493895638</v>
      </c>
      <c r="AH235" s="142">
        <f>AB235-AG235*'Calculation Tool'!$H$18</f>
        <v>1.1039447953089159</v>
      </c>
      <c r="AI235" s="46"/>
      <c r="AJ235" s="46"/>
      <c r="AK235" s="143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144"/>
      <c r="BB235" s="46"/>
      <c r="BC235" s="46"/>
      <c r="BD235" s="46"/>
      <c r="BE235" s="46"/>
      <c r="BF235" s="143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</row>
    <row r="236" spans="1:74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138">
        <f t="shared" si="16"/>
        <v>100.41250000000015</v>
      </c>
      <c r="AB236" s="139">
        <f t="shared" si="17"/>
        <v>0.83333333333333337</v>
      </c>
      <c r="AC236" s="139">
        <f t="shared" si="15"/>
        <v>0.83333333333333337</v>
      </c>
      <c r="AD236" s="140">
        <f>'Calculation Tool'!$O$7*'Interactive Chart'!$F$5*COS(('Interactive Chart'!$AA236-'Interactive Chart'!$F$6+'Calculation Tool'!$O$8/24)*2*PI())</f>
        <v>0</v>
      </c>
      <c r="AE236" s="140">
        <f>-'Calculation Tool'!$O$11*'Interactive Chart'!$K$5*COS(('Interactive Chart'!$AA236-'Interactive Chart'!$K$6+'Calculation Tool'!$O$12/24)*2*PI())</f>
        <v>0.11510148738285557</v>
      </c>
      <c r="AF236" s="140">
        <f>-($K$4-$F$4)*'Calculation Tool'!$F$19</f>
        <v>-6.8793619142572293</v>
      </c>
      <c r="AG236" s="141">
        <f t="shared" si="18"/>
        <v>-6.7642604268743733</v>
      </c>
      <c r="AH236" s="142">
        <f>AB236-AG236*'Calculation Tool'!$H$18</f>
        <v>1.1039037504083082</v>
      </c>
      <c r="AI236" s="46"/>
      <c r="AJ236" s="46"/>
      <c r="AK236" s="143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144"/>
      <c r="BB236" s="46"/>
      <c r="BC236" s="46"/>
      <c r="BD236" s="46"/>
      <c r="BE236" s="46"/>
      <c r="BF236" s="143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</row>
    <row r="237" spans="1:74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138">
        <f t="shared" si="16"/>
        <v>100.41666666666681</v>
      </c>
      <c r="AB237" s="139">
        <f t="shared" si="17"/>
        <v>0.83333333333333337</v>
      </c>
      <c r="AC237" s="139">
        <f t="shared" si="15"/>
        <v>0.83333333333333337</v>
      </c>
      <c r="AD237" s="140">
        <f>'Calculation Tool'!$O$7*'Interactive Chart'!$F$5*COS(('Interactive Chart'!$AA237-'Interactive Chart'!$F$6+'Calculation Tool'!$O$8/24)*2*PI())</f>
        <v>0</v>
      </c>
      <c r="AE237" s="140">
        <f>-'Calculation Tool'!$O$11*'Interactive Chart'!$K$5*COS(('Interactive Chart'!$AA237-'Interactive Chart'!$K$6+'Calculation Tool'!$O$12/24)*2*PI())</f>
        <v>0.11604872508804548</v>
      </c>
      <c r="AF237" s="140">
        <f>-($K$4-$F$4)*'Calculation Tool'!$F$19</f>
        <v>-6.8793619142572293</v>
      </c>
      <c r="AG237" s="141">
        <f t="shared" si="18"/>
        <v>-6.7633131891691836</v>
      </c>
      <c r="AH237" s="142">
        <f>AB237-AG237*'Calculation Tool'!$H$18</f>
        <v>1.1038658609001006</v>
      </c>
      <c r="AI237" s="46"/>
      <c r="AJ237" s="46"/>
      <c r="AK237" s="143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144"/>
      <c r="BB237" s="46"/>
      <c r="BC237" s="46"/>
      <c r="BD237" s="46"/>
      <c r="BE237" s="46"/>
      <c r="BF237" s="143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</row>
    <row r="238" spans="1:74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138">
        <f t="shared" si="16"/>
        <v>100.42083333333348</v>
      </c>
      <c r="AB238" s="139">
        <f t="shared" si="17"/>
        <v>0.83333333333333337</v>
      </c>
      <c r="AC238" s="139">
        <f t="shared" si="15"/>
        <v>0.83333333333333337</v>
      </c>
      <c r="AD238" s="140">
        <f>'Calculation Tool'!$O$7*'Interactive Chart'!$F$5*COS(('Interactive Chart'!$AA238-'Interactive Chart'!$F$6+'Calculation Tool'!$O$8/24)*2*PI())</f>
        <v>0</v>
      </c>
      <c r="AE238" s="140">
        <f>-'Calculation Tool'!$O$11*'Interactive Chart'!$K$5*COS(('Interactive Chart'!$AA238-'Interactive Chart'!$K$6+'Calculation Tool'!$O$12/24)*2*PI())</f>
        <v>0.11691642879382309</v>
      </c>
      <c r="AF238" s="140">
        <f>-($K$4-$F$4)*'Calculation Tool'!$F$19</f>
        <v>-6.8793619142572293</v>
      </c>
      <c r="AG238" s="141">
        <f t="shared" si="18"/>
        <v>-6.762445485463406</v>
      </c>
      <c r="AH238" s="142">
        <f>AB238-AG238*'Calculation Tool'!$H$18</f>
        <v>1.1038311527518696</v>
      </c>
      <c r="AI238" s="46"/>
      <c r="AJ238" s="46"/>
      <c r="AK238" s="143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144"/>
      <c r="BB238" s="46"/>
      <c r="BC238" s="46"/>
      <c r="BD238" s="46"/>
      <c r="BE238" s="46"/>
      <c r="BF238" s="143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</row>
    <row r="239" spans="1:74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138">
        <f t="shared" si="16"/>
        <v>100.42500000000014</v>
      </c>
      <c r="AB239" s="139">
        <f t="shared" si="17"/>
        <v>0.83333333333333337</v>
      </c>
      <c r="AC239" s="139">
        <f t="shared" si="15"/>
        <v>0.83333333333333337</v>
      </c>
      <c r="AD239" s="140">
        <f>'Calculation Tool'!$O$7*'Interactive Chart'!$F$5*COS(('Interactive Chart'!$AA239-'Interactive Chart'!$F$6+'Calculation Tool'!$O$8/24)*2*PI())</f>
        <v>0</v>
      </c>
      <c r="AE239" s="140">
        <f>-'Calculation Tool'!$O$11*'Interactive Chart'!$K$5*COS(('Interactive Chart'!$AA239-'Interactive Chart'!$K$6+'Calculation Tool'!$O$12/24)*2*PI())</f>
        <v>0.11770400381940799</v>
      </c>
      <c r="AF239" s="140">
        <f>-($K$4-$F$4)*'Calculation Tool'!$F$19</f>
        <v>-6.8793619142572293</v>
      </c>
      <c r="AG239" s="141">
        <f t="shared" si="18"/>
        <v>-6.7616579104378216</v>
      </c>
      <c r="AH239" s="142">
        <f>AB239-AG239*'Calculation Tool'!$H$18</f>
        <v>1.1037996497508462</v>
      </c>
      <c r="AI239" s="46"/>
      <c r="AJ239" s="46"/>
      <c r="AK239" s="143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144"/>
      <c r="BB239" s="46"/>
      <c r="BC239" s="46"/>
      <c r="BD239" s="46"/>
      <c r="BE239" s="46"/>
      <c r="BF239" s="143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</row>
    <row r="240" spans="1:74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138">
        <f t="shared" si="16"/>
        <v>100.4291666666668</v>
      </c>
      <c r="AB240" s="139">
        <f t="shared" si="17"/>
        <v>0.83333333333333337</v>
      </c>
      <c r="AC240" s="139">
        <f t="shared" si="15"/>
        <v>0.83333333333333337</v>
      </c>
      <c r="AD240" s="140">
        <f>'Calculation Tool'!$O$7*'Interactive Chart'!$F$5*COS(('Interactive Chart'!$AA240-'Interactive Chart'!$F$6+'Calculation Tool'!$O$8/24)*2*PI())</f>
        <v>0</v>
      </c>
      <c r="AE240" s="140">
        <f>-'Calculation Tool'!$O$11*'Interactive Chart'!$K$5*COS(('Interactive Chart'!$AA240-'Interactive Chart'!$K$6+'Calculation Tool'!$O$12/24)*2*PI())</f>
        <v>0.11841091040022472</v>
      </c>
      <c r="AF240" s="140">
        <f>-($K$4-$F$4)*'Calculation Tool'!$F$19</f>
        <v>-6.8793619142572293</v>
      </c>
      <c r="AG240" s="141">
        <f t="shared" si="18"/>
        <v>-6.7609510038570049</v>
      </c>
      <c r="AH240" s="142">
        <f>AB240-AG240*'Calculation Tool'!$H$18</f>
        <v>1.1037713734876136</v>
      </c>
      <c r="AI240" s="46"/>
      <c r="AJ240" s="46"/>
      <c r="AK240" s="143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144"/>
      <c r="BB240" s="46"/>
      <c r="BC240" s="46"/>
      <c r="BD240" s="46"/>
      <c r="BE240" s="46"/>
      <c r="BF240" s="143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</row>
    <row r="241" spans="1:74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138">
        <f t="shared" si="16"/>
        <v>100.43333333333347</v>
      </c>
      <c r="AB241" s="139">
        <f t="shared" si="17"/>
        <v>0.83333333333333337</v>
      </c>
      <c r="AC241" s="139">
        <f t="shared" si="15"/>
        <v>0.83333333333333337</v>
      </c>
      <c r="AD241" s="140">
        <f>'Calculation Tool'!$O$7*'Interactive Chart'!$F$5*COS(('Interactive Chart'!$AA241-'Interactive Chart'!$F$6+'Calculation Tool'!$O$8/24)*2*PI())</f>
        <v>0</v>
      </c>
      <c r="AE241" s="140">
        <f>-'Calculation Tool'!$O$11*'Interactive Chart'!$K$5*COS(('Interactive Chart'!$AA241-'Interactive Chart'!$K$6+'Calculation Tool'!$O$12/24)*2*PI())</f>
        <v>0.11903666405780745</v>
      </c>
      <c r="AF241" s="140">
        <f>-($K$4-$F$4)*'Calculation Tool'!$F$19</f>
        <v>-6.8793619142572293</v>
      </c>
      <c r="AG241" s="141">
        <f t="shared" si="18"/>
        <v>-6.760325250199422</v>
      </c>
      <c r="AH241" s="142">
        <f>AB241-AG241*'Calculation Tool'!$H$18</f>
        <v>1.1037463433413102</v>
      </c>
      <c r="AI241" s="46"/>
      <c r="AJ241" s="46"/>
      <c r="AK241" s="143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144"/>
      <c r="BB241" s="46"/>
      <c r="BC241" s="46"/>
      <c r="BD241" s="46"/>
      <c r="BE241" s="46"/>
      <c r="BF241" s="143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</row>
    <row r="242" spans="1:74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138">
        <f t="shared" si="16"/>
        <v>100.43750000000013</v>
      </c>
      <c r="AB242" s="139">
        <f t="shared" si="17"/>
        <v>0.83333333333333337</v>
      </c>
      <c r="AC242" s="139">
        <f t="shared" si="15"/>
        <v>0.83333333333333337</v>
      </c>
      <c r="AD242" s="140">
        <f>'Calculation Tool'!$O$7*'Interactive Chart'!$F$5*COS(('Interactive Chart'!$AA242-'Interactive Chart'!$F$6+'Calculation Tool'!$O$8/24)*2*PI())</f>
        <v>0</v>
      </c>
      <c r="AE242" s="140">
        <f>-'Calculation Tool'!$O$11*'Interactive Chart'!$K$5*COS(('Interactive Chart'!$AA242-'Interactive Chart'!$K$6+'Calculation Tool'!$O$12/24)*2*PI())</f>
        <v>0.11958083593186179</v>
      </c>
      <c r="AF242" s="140">
        <f>-($K$4-$F$4)*'Calculation Tool'!$F$19</f>
        <v>-6.8793619142572293</v>
      </c>
      <c r="AG242" s="141">
        <f t="shared" si="18"/>
        <v>-6.7597810783253678</v>
      </c>
      <c r="AH242" s="142">
        <f>AB242-AG242*'Calculation Tool'!$H$18</f>
        <v>1.1037245764663481</v>
      </c>
      <c r="AI242" s="46"/>
      <c r="AJ242" s="46"/>
      <c r="AK242" s="143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144"/>
      <c r="BB242" s="46"/>
      <c r="BC242" s="46"/>
      <c r="BD242" s="46"/>
      <c r="BE242" s="46"/>
      <c r="BF242" s="143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</row>
    <row r="243" spans="1:74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138">
        <f t="shared" si="16"/>
        <v>100.44166666666679</v>
      </c>
      <c r="AB243" s="139">
        <f t="shared" si="17"/>
        <v>0.83333333333333337</v>
      </c>
      <c r="AC243" s="139">
        <f t="shared" si="15"/>
        <v>0.83333333333333337</v>
      </c>
      <c r="AD243" s="140">
        <f>'Calculation Tool'!$O$7*'Interactive Chart'!$F$5*COS(('Interactive Chart'!$AA243-'Interactive Chart'!$F$6+'Calculation Tool'!$O$8/24)*2*PI())</f>
        <v>0</v>
      </c>
      <c r="AE243" s="140">
        <f>-'Calculation Tool'!$O$11*'Interactive Chart'!$K$5*COS(('Interactive Chart'!$AA243-'Interactive Chart'!$K$6+'Calculation Tool'!$O$12/24)*2*PI())</f>
        <v>0.12004305307416434</v>
      </c>
      <c r="AF243" s="140">
        <f>-($K$4-$F$4)*'Calculation Tool'!$F$19</f>
        <v>-6.8793619142572293</v>
      </c>
      <c r="AG243" s="141">
        <f t="shared" si="18"/>
        <v>-6.7593188611830648</v>
      </c>
      <c r="AH243" s="142">
        <f>AB243-AG243*'Calculation Tool'!$H$18</f>
        <v>1.1037060877806559</v>
      </c>
      <c r="AI243" s="46"/>
      <c r="AJ243" s="46"/>
      <c r="AK243" s="143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144"/>
      <c r="BB243" s="46"/>
      <c r="BC243" s="46"/>
      <c r="BD243" s="46"/>
      <c r="BE243" s="46"/>
      <c r="BF243" s="143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</row>
    <row r="244" spans="1:74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138">
        <f t="shared" si="16"/>
        <v>100.44583333333345</v>
      </c>
      <c r="AB244" s="139">
        <f t="shared" si="17"/>
        <v>0.83333333333333337</v>
      </c>
      <c r="AC244" s="139">
        <f t="shared" si="15"/>
        <v>0.83333333333333337</v>
      </c>
      <c r="AD244" s="140">
        <f>'Calculation Tool'!$O$7*'Interactive Chart'!$F$5*COS(('Interactive Chart'!$AA244-'Interactive Chart'!$F$6+'Calculation Tool'!$O$8/24)*2*PI())</f>
        <v>0</v>
      </c>
      <c r="AE244" s="140">
        <f>-'Calculation Tool'!$O$11*'Interactive Chart'!$K$5*COS(('Interactive Chart'!$AA244-'Interactive Chart'!$K$6+'Calculation Tool'!$O$12/24)*2*PI())</f>
        <v>0.12042299870417257</v>
      </c>
      <c r="AF244" s="140">
        <f>-($K$4-$F$4)*'Calculation Tool'!$F$19</f>
        <v>-6.8793619142572293</v>
      </c>
      <c r="AG244" s="141">
        <f t="shared" si="18"/>
        <v>-6.758938915553057</v>
      </c>
      <c r="AH244" s="142">
        <f>AB244-AG244*'Calculation Tool'!$H$18</f>
        <v>1.1036908899554556</v>
      </c>
      <c r="AI244" s="46"/>
      <c r="AJ244" s="46"/>
      <c r="AK244" s="143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144"/>
      <c r="BB244" s="46"/>
      <c r="BC244" s="46"/>
      <c r="BD244" s="46"/>
      <c r="BE244" s="46"/>
      <c r="BF244" s="143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</row>
    <row r="245" spans="1:74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138">
        <f t="shared" si="16"/>
        <v>100.45000000000012</v>
      </c>
      <c r="AB245" s="139">
        <f t="shared" si="17"/>
        <v>0.83333333333333337</v>
      </c>
      <c r="AC245" s="139">
        <f t="shared" si="15"/>
        <v>0.83333333333333337</v>
      </c>
      <c r="AD245" s="140">
        <f>'Calculation Tool'!$O$7*'Interactive Chart'!$F$5*COS(('Interactive Chart'!$AA245-'Interactive Chart'!$F$6+'Calculation Tool'!$O$8/24)*2*PI())</f>
        <v>0</v>
      </c>
      <c r="AE245" s="140">
        <f>-'Calculation Tool'!$O$11*'Interactive Chart'!$K$5*COS(('Interactive Chart'!$AA245-'Interactive Chart'!$K$6+'Calculation Tool'!$O$12/24)*2*PI())</f>
        <v>0.12072041242613368</v>
      </c>
      <c r="AF245" s="140">
        <f>-($K$4-$F$4)*'Calculation Tool'!$F$19</f>
        <v>-6.8793619142572293</v>
      </c>
      <c r="AG245" s="141">
        <f t="shared" si="18"/>
        <v>-6.7586415018310957</v>
      </c>
      <c r="AH245" s="142">
        <f>AB245-AG245*'Calculation Tool'!$H$18</f>
        <v>1.1036789934065772</v>
      </c>
      <c r="AI245" s="46"/>
      <c r="AJ245" s="46"/>
      <c r="AK245" s="143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144"/>
      <c r="BB245" s="46"/>
      <c r="BC245" s="46"/>
      <c r="BD245" s="46"/>
      <c r="BE245" s="46"/>
      <c r="BF245" s="143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</row>
    <row r="246" spans="1:74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138">
        <f t="shared" si="16"/>
        <v>100.45416666666678</v>
      </c>
      <c r="AB246" s="139">
        <f t="shared" si="17"/>
        <v>0.83333333333333337</v>
      </c>
      <c r="AC246" s="139">
        <f t="shared" si="15"/>
        <v>0.83333333333333337</v>
      </c>
      <c r="AD246" s="140">
        <f>'Calculation Tool'!$O$7*'Interactive Chart'!$F$5*COS(('Interactive Chart'!$AA246-'Interactive Chart'!$F$6+'Calculation Tool'!$O$8/24)*2*PI())</f>
        <v>0</v>
      </c>
      <c r="AE246" s="140">
        <f>-'Calculation Tool'!$O$11*'Interactive Chart'!$K$5*COS(('Interactive Chart'!$AA246-'Interactive Chart'!$K$6+'Calculation Tool'!$O$12/24)*2*PI())</f>
        <v>0.12093509040753699</v>
      </c>
      <c r="AF246" s="140">
        <f>-($K$4-$F$4)*'Calculation Tool'!$F$19</f>
        <v>-6.8793619142572293</v>
      </c>
      <c r="AG246" s="141">
        <f t="shared" si="18"/>
        <v>-6.7584268238496925</v>
      </c>
      <c r="AH246" s="142">
        <f>AB246-AG246*'Calculation Tool'!$H$18</f>
        <v>1.103670406287321</v>
      </c>
      <c r="AI246" s="46"/>
      <c r="AJ246" s="46"/>
      <c r="AK246" s="143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144"/>
      <c r="BB246" s="46"/>
      <c r="BC246" s="46"/>
      <c r="BD246" s="46"/>
      <c r="BE246" s="46"/>
      <c r="BF246" s="143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</row>
    <row r="247" spans="1:74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138">
        <f t="shared" si="16"/>
        <v>100.45833333333344</v>
      </c>
      <c r="AB247" s="139">
        <f t="shared" si="17"/>
        <v>0.83333333333333337</v>
      </c>
      <c r="AC247" s="139">
        <f t="shared" si="15"/>
        <v>0.83333333333333337</v>
      </c>
      <c r="AD247" s="140">
        <f>'Calculation Tool'!$O$7*'Interactive Chart'!$F$5*COS(('Interactive Chart'!$AA247-'Interactive Chart'!$F$6+'Calculation Tool'!$O$8/24)*2*PI())</f>
        <v>0</v>
      </c>
      <c r="AE247" s="140">
        <f>-'Calculation Tool'!$O$11*'Interactive Chart'!$K$5*COS(('Interactive Chart'!$AA247-'Interactive Chart'!$K$6+'Calculation Tool'!$O$12/24)*2*PI())</f>
        <v>0.12106688551881697</v>
      </c>
      <c r="AF247" s="140">
        <f>-($K$4-$F$4)*'Calculation Tool'!$F$19</f>
        <v>-6.8793619142572293</v>
      </c>
      <c r="AG247" s="141">
        <f t="shared" si="18"/>
        <v>-6.758295028738412</v>
      </c>
      <c r="AH247" s="142">
        <f>AB247-AG247*'Calculation Tool'!$H$18</f>
        <v>1.1036651344828698</v>
      </c>
      <c r="AI247" s="46"/>
      <c r="AJ247" s="46"/>
      <c r="AK247" s="143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144"/>
      <c r="BB247" s="46"/>
      <c r="BC247" s="46"/>
      <c r="BD247" s="46"/>
      <c r="BE247" s="46"/>
      <c r="BF247" s="143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</row>
    <row r="248" spans="1:74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138">
        <f t="shared" si="16"/>
        <v>100.46250000000011</v>
      </c>
      <c r="AB248" s="139">
        <f t="shared" si="17"/>
        <v>0.83333333333333337</v>
      </c>
      <c r="AC248" s="139">
        <f t="shared" si="15"/>
        <v>0.83333333333333337</v>
      </c>
      <c r="AD248" s="140">
        <f>'Calculation Tool'!$O$7*'Interactive Chart'!$F$5*COS(('Interactive Chart'!$AA248-'Interactive Chart'!$F$6+'Calculation Tool'!$O$8/24)*2*PI())</f>
        <v>0</v>
      </c>
      <c r="AE248" s="140">
        <f>-'Calculation Tool'!$O$11*'Interactive Chart'!$K$5*COS(('Interactive Chart'!$AA248-'Interactive Chart'!$K$6+'Calculation Tool'!$O$12/24)*2*PI())</f>
        <v>0.1211157074341889</v>
      </c>
      <c r="AF248" s="140">
        <f>-($K$4-$F$4)*'Calculation Tool'!$F$19</f>
        <v>-6.8793619142572293</v>
      </c>
      <c r="AG248" s="141">
        <f t="shared" si="18"/>
        <v>-6.7582462068230402</v>
      </c>
      <c r="AH248" s="142">
        <f>AB248-AG248*'Calculation Tool'!$H$18</f>
        <v>1.103663181606255</v>
      </c>
      <c r="AI248" s="46"/>
      <c r="AJ248" s="46"/>
      <c r="AK248" s="143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144"/>
      <c r="BB248" s="46"/>
      <c r="BC248" s="46"/>
      <c r="BD248" s="46"/>
      <c r="BE248" s="46"/>
      <c r="BF248" s="143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</row>
    <row r="249" spans="1:74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138">
        <f t="shared" si="16"/>
        <v>100.46666666666677</v>
      </c>
      <c r="AB249" s="139">
        <f t="shared" si="17"/>
        <v>0.83333333333333337</v>
      </c>
      <c r="AC249" s="139">
        <f t="shared" si="15"/>
        <v>0.83333333333333337</v>
      </c>
      <c r="AD249" s="140">
        <f>'Calculation Tool'!$O$7*'Interactive Chart'!$F$5*COS(('Interactive Chart'!$AA249-'Interactive Chart'!$F$6+'Calculation Tool'!$O$8/24)*2*PI())</f>
        <v>0</v>
      </c>
      <c r="AE249" s="140">
        <f>-'Calculation Tool'!$O$11*'Interactive Chart'!$K$5*COS(('Interactive Chart'!$AA249-'Interactive Chart'!$K$6+'Calculation Tool'!$O$12/24)*2*PI())</f>
        <v>0.12108152269354988</v>
      </c>
      <c r="AF249" s="140">
        <f>-($K$4-$F$4)*'Calculation Tool'!$F$19</f>
        <v>-6.8793619142572293</v>
      </c>
      <c r="AG249" s="141">
        <f t="shared" si="18"/>
        <v>-6.7582803915636793</v>
      </c>
      <c r="AH249" s="142">
        <f>AB249-AG249*'Calculation Tool'!$H$18</f>
        <v>1.1036645489958805</v>
      </c>
      <c r="AI249" s="46"/>
      <c r="AJ249" s="46"/>
      <c r="AK249" s="143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144"/>
      <c r="BB249" s="46"/>
      <c r="BC249" s="46"/>
      <c r="BD249" s="46"/>
      <c r="BE249" s="46"/>
      <c r="BF249" s="143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</row>
    <row r="250" spans="1:74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138">
        <f t="shared" si="16"/>
        <v>100.47083333333343</v>
      </c>
      <c r="AB250" s="139">
        <f t="shared" si="17"/>
        <v>0.83333333333333337</v>
      </c>
      <c r="AC250" s="139">
        <f t="shared" si="15"/>
        <v>0.83333333333333337</v>
      </c>
      <c r="AD250" s="140">
        <f>'Calculation Tool'!$O$7*'Interactive Chart'!$F$5*COS(('Interactive Chart'!$AA250-'Interactive Chart'!$F$6+'Calculation Tool'!$O$8/24)*2*PI())</f>
        <v>0</v>
      </c>
      <c r="AE250" s="140">
        <f>-'Calculation Tool'!$O$11*'Interactive Chart'!$K$5*COS(('Interactive Chart'!$AA250-'Interactive Chart'!$K$6+'Calculation Tool'!$O$12/24)*2*PI())</f>
        <v>0.12096435472541429</v>
      </c>
      <c r="AF250" s="140">
        <f>-($K$4-$F$4)*'Calculation Tool'!$F$19</f>
        <v>-6.8793619142572293</v>
      </c>
      <c r="AG250" s="141">
        <f t="shared" si="18"/>
        <v>-6.7583975595318151</v>
      </c>
      <c r="AH250" s="142">
        <f>AB250-AG250*'Calculation Tool'!$H$18</f>
        <v>1.1036692357146061</v>
      </c>
      <c r="AI250" s="46"/>
      <c r="AJ250" s="46"/>
      <c r="AK250" s="143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144"/>
      <c r="BB250" s="46"/>
      <c r="BC250" s="46"/>
      <c r="BD250" s="46"/>
      <c r="BE250" s="46"/>
      <c r="BF250" s="143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</row>
    <row r="251" spans="1:74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138">
        <f t="shared" si="16"/>
        <v>100.47500000000009</v>
      </c>
      <c r="AB251" s="139">
        <f t="shared" si="17"/>
        <v>0.83333333333333337</v>
      </c>
      <c r="AC251" s="139">
        <f t="shared" si="15"/>
        <v>0.83333333333333337</v>
      </c>
      <c r="AD251" s="140">
        <f>'Calculation Tool'!$O$7*'Interactive Chart'!$F$5*COS(('Interactive Chart'!$AA251-'Interactive Chart'!$F$6+'Calculation Tool'!$O$8/24)*2*PI())</f>
        <v>0</v>
      </c>
      <c r="AE251" s="140">
        <f>-'Calculation Tool'!$O$11*'Interactive Chart'!$K$5*COS(('Interactive Chart'!$AA251-'Interactive Chart'!$K$6+'Calculation Tool'!$O$12/24)*2*PI())</f>
        <v>0.1207642838308538</v>
      </c>
      <c r="AF251" s="140">
        <f>-($K$4-$F$4)*'Calculation Tool'!$F$19</f>
        <v>-6.8793619142572293</v>
      </c>
      <c r="AG251" s="141">
        <f t="shared" si="18"/>
        <v>-6.758597630426376</v>
      </c>
      <c r="AH251" s="142">
        <f>AB251-AG251*'Calculation Tool'!$H$18</f>
        <v>1.1036772385503884</v>
      </c>
      <c r="AI251" s="46"/>
      <c r="AJ251" s="46"/>
      <c r="AK251" s="143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144"/>
      <c r="BB251" s="46"/>
      <c r="BC251" s="46"/>
      <c r="BD251" s="46"/>
      <c r="BE251" s="46"/>
      <c r="BF251" s="143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</row>
    <row r="252" spans="1:74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138">
        <f t="shared" si="16"/>
        <v>100.47916666666676</v>
      </c>
      <c r="AB252" s="139">
        <f t="shared" si="17"/>
        <v>0.83333333333333337</v>
      </c>
      <c r="AC252" s="139">
        <f t="shared" si="15"/>
        <v>0.83333333333333337</v>
      </c>
      <c r="AD252" s="140">
        <f>'Calculation Tool'!$O$7*'Interactive Chart'!$F$5*COS(('Interactive Chart'!$AA252-'Interactive Chart'!$F$6+'Calculation Tool'!$O$8/24)*2*PI())</f>
        <v>0</v>
      </c>
      <c r="AE252" s="140">
        <f>-'Calculation Tool'!$O$11*'Interactive Chart'!$K$5*COS(('Interactive Chart'!$AA252-'Interactive Chart'!$K$6+'Calculation Tool'!$O$12/24)*2*PI())</f>
        <v>0.12048144712846752</v>
      </c>
      <c r="AF252" s="140">
        <f>-($K$4-$F$4)*'Calculation Tool'!$F$19</f>
        <v>-6.8793619142572293</v>
      </c>
      <c r="AG252" s="141">
        <f t="shared" si="18"/>
        <v>-6.7588804671287619</v>
      </c>
      <c r="AH252" s="142">
        <f>AB252-AG252*'Calculation Tool'!$H$18</f>
        <v>1.1036885520184838</v>
      </c>
      <c r="AI252" s="46"/>
      <c r="AJ252" s="46"/>
      <c r="AK252" s="143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144"/>
      <c r="BB252" s="46"/>
      <c r="BC252" s="46"/>
      <c r="BD252" s="46"/>
      <c r="BE252" s="46"/>
      <c r="BF252" s="143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</row>
    <row r="253" spans="1:74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138">
        <f t="shared" si="16"/>
        <v>100.48333333333342</v>
      </c>
      <c r="AB253" s="139">
        <f t="shared" si="17"/>
        <v>0.83333333333333337</v>
      </c>
      <c r="AC253" s="139">
        <f t="shared" si="15"/>
        <v>0.83333333333333337</v>
      </c>
      <c r="AD253" s="140">
        <f>'Calculation Tool'!$O$7*'Interactive Chart'!$F$5*COS(('Interactive Chart'!$AA253-'Interactive Chart'!$F$6+'Calculation Tool'!$O$8/24)*2*PI())</f>
        <v>0</v>
      </c>
      <c r="AE253" s="140">
        <f>-'Calculation Tool'!$O$11*'Interactive Chart'!$K$5*COS(('Interactive Chart'!$AA253-'Interactive Chart'!$K$6+'Calculation Tool'!$O$12/24)*2*PI())</f>
        <v>0.1201160384604008</v>
      </c>
      <c r="AF253" s="140">
        <f>-($K$4-$F$4)*'Calculation Tool'!$F$19</f>
        <v>-6.8793619142572293</v>
      </c>
      <c r="AG253" s="141">
        <f t="shared" si="18"/>
        <v>-6.7592458757968288</v>
      </c>
      <c r="AH253" s="142">
        <f>AB253-AG253*'Calculation Tool'!$H$18</f>
        <v>1.1037031683652065</v>
      </c>
      <c r="AI253" s="46"/>
      <c r="AJ253" s="46"/>
      <c r="AK253" s="143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144"/>
      <c r="BB253" s="46"/>
      <c r="BC253" s="46"/>
      <c r="BD253" s="46"/>
      <c r="BE253" s="46"/>
      <c r="BF253" s="143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</row>
    <row r="254" spans="1:74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138">
        <f t="shared" si="16"/>
        <v>100.48750000000008</v>
      </c>
      <c r="AB254" s="139">
        <f t="shared" si="17"/>
        <v>0.83333333333333337</v>
      </c>
      <c r="AC254" s="139">
        <f t="shared" si="15"/>
        <v>0.83333333333333337</v>
      </c>
      <c r="AD254" s="140">
        <f>'Calculation Tool'!$O$7*'Interactive Chart'!$F$5*COS(('Interactive Chart'!$AA254-'Interactive Chart'!$F$6+'Calculation Tool'!$O$8/24)*2*PI())</f>
        <v>0</v>
      </c>
      <c r="AE254" s="140">
        <f>-'Calculation Tool'!$O$11*'Interactive Chart'!$K$5*COS(('Interactive Chart'!$AA254-'Interactive Chart'!$K$6+'Calculation Tool'!$O$12/24)*2*PI())</f>
        <v>0.1196683082595032</v>
      </c>
      <c r="AF254" s="140">
        <f>-($K$4-$F$4)*'Calculation Tool'!$F$19</f>
        <v>-6.8793619142572293</v>
      </c>
      <c r="AG254" s="141">
        <f t="shared" si="18"/>
        <v>-6.7596936059977262</v>
      </c>
      <c r="AH254" s="142">
        <f>AB254-AG254*'Calculation Tool'!$H$18</f>
        <v>1.1037210775732424</v>
      </c>
      <c r="AI254" s="46"/>
      <c r="AJ254" s="46"/>
      <c r="AK254" s="143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144"/>
      <c r="BB254" s="46"/>
      <c r="BC254" s="46"/>
      <c r="BD254" s="46"/>
      <c r="BE254" s="46"/>
      <c r="BF254" s="143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</row>
    <row r="255" spans="1:74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138">
        <f t="shared" si="16"/>
        <v>100.49166666666675</v>
      </c>
      <c r="AB255" s="139">
        <f t="shared" si="17"/>
        <v>0.83333333333333337</v>
      </c>
      <c r="AC255" s="139">
        <f t="shared" si="15"/>
        <v>0.83333333333333337</v>
      </c>
      <c r="AD255" s="140">
        <f>'Calculation Tool'!$O$7*'Interactive Chart'!$F$5*COS(('Interactive Chart'!$AA255-'Interactive Chart'!$F$6+'Calculation Tool'!$O$8/24)*2*PI())</f>
        <v>0</v>
      </c>
      <c r="AE255" s="140">
        <f>-'Calculation Tool'!$O$11*'Interactive Chart'!$K$5*COS(('Interactive Chart'!$AA255-'Interactive Chart'!$K$6+'Calculation Tool'!$O$12/24)*2*PI())</f>
        <v>0.11913856337769226</v>
      </c>
      <c r="AF255" s="140">
        <f>-($K$4-$F$4)*'Calculation Tool'!$F$19</f>
        <v>-6.8793619142572293</v>
      </c>
      <c r="AG255" s="141">
        <f t="shared" si="18"/>
        <v>-6.7602233508795369</v>
      </c>
      <c r="AH255" s="142">
        <f>AB255-AG255*'Calculation Tool'!$H$18</f>
        <v>1.1037422673685149</v>
      </c>
      <c r="AI255" s="46"/>
      <c r="AJ255" s="46"/>
      <c r="AK255" s="143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144"/>
      <c r="BB255" s="46"/>
      <c r="BC255" s="46"/>
      <c r="BD255" s="46"/>
      <c r="BE255" s="46"/>
      <c r="BF255" s="143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</row>
    <row r="256" spans="1:74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138">
        <f t="shared" si="16"/>
        <v>100.49583333333341</v>
      </c>
      <c r="AB256" s="139">
        <f t="shared" si="17"/>
        <v>0.83333333333333337</v>
      </c>
      <c r="AC256" s="139">
        <f t="shared" si="15"/>
        <v>0.83333333333333337</v>
      </c>
      <c r="AD256" s="140">
        <f>'Calculation Tool'!$O$7*'Interactive Chart'!$F$5*COS(('Interactive Chart'!$AA256-'Interactive Chart'!$F$6+'Calculation Tool'!$O$8/24)*2*PI())</f>
        <v>0</v>
      </c>
      <c r="AE256" s="140">
        <f>-'Calculation Tool'!$O$11*'Interactive Chart'!$K$5*COS(('Interactive Chart'!$AA256-'Interactive Chart'!$K$6+'Calculation Tool'!$O$12/24)*2*PI())</f>
        <v>0.11852716687564406</v>
      </c>
      <c r="AF256" s="140">
        <f>-($K$4-$F$4)*'Calculation Tool'!$F$19</f>
        <v>-6.8793619142572293</v>
      </c>
      <c r="AG256" s="141">
        <f t="shared" si="18"/>
        <v>-6.7608347473815851</v>
      </c>
      <c r="AH256" s="142">
        <f>AB256-AG256*'Calculation Tool'!$H$18</f>
        <v>1.1037667232285968</v>
      </c>
      <c r="AI256" s="46"/>
      <c r="AJ256" s="46"/>
      <c r="AK256" s="143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144"/>
      <c r="BB256" s="46"/>
      <c r="BC256" s="46"/>
      <c r="BD256" s="46"/>
      <c r="BE256" s="46"/>
      <c r="BF256" s="143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</row>
    <row r="257" spans="1:74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138">
        <f t="shared" si="16"/>
        <v>100.50000000000007</v>
      </c>
      <c r="AB257" s="139">
        <f t="shared" si="17"/>
        <v>0.83333333333333337</v>
      </c>
      <c r="AC257" s="139">
        <f t="shared" si="15"/>
        <v>0.83333333333333337</v>
      </c>
      <c r="AD257" s="140">
        <f>'Calculation Tool'!$O$7*'Interactive Chart'!$F$5*COS(('Interactive Chart'!$AA257-'Interactive Chart'!$F$6+'Calculation Tool'!$O$8/24)*2*PI())</f>
        <v>0</v>
      </c>
      <c r="AE257" s="140">
        <f>-'Calculation Tool'!$O$11*'Interactive Chart'!$K$5*COS(('Interactive Chart'!$AA257-'Interactive Chart'!$K$6+'Calculation Tool'!$O$12/24)*2*PI())</f>
        <v>0.11783453777398327</v>
      </c>
      <c r="AF257" s="140">
        <f>-($K$4-$F$4)*'Calculation Tool'!$F$19</f>
        <v>-6.8793619142572293</v>
      </c>
      <c r="AG257" s="141">
        <f t="shared" si="18"/>
        <v>-6.7615273764832464</v>
      </c>
      <c r="AH257" s="142">
        <f>AB257-AG257*'Calculation Tool'!$H$18</f>
        <v>1.1037944283926633</v>
      </c>
      <c r="AI257" s="46"/>
      <c r="AJ257" s="46"/>
      <c r="AK257" s="143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144"/>
      <c r="BB257" s="46"/>
      <c r="BC257" s="46"/>
      <c r="BD257" s="46"/>
      <c r="BE257" s="46"/>
      <c r="BF257" s="143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</row>
    <row r="258" spans="1:74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138">
        <f t="shared" si="16"/>
        <v>100.50416666666673</v>
      </c>
      <c r="AB258" s="139">
        <f t="shared" si="17"/>
        <v>0.83333333333333337</v>
      </c>
      <c r="AC258" s="139">
        <f t="shared" si="15"/>
        <v>0.83333333333333337</v>
      </c>
      <c r="AD258" s="140">
        <f>'Calculation Tool'!$O$7*'Interactive Chart'!$F$5*COS(('Interactive Chart'!$AA258-'Interactive Chart'!$F$6+'Calculation Tool'!$O$8/24)*2*PI())</f>
        <v>0</v>
      </c>
      <c r="AE258" s="140">
        <f>-'Calculation Tool'!$O$11*'Interactive Chart'!$K$5*COS(('Interactive Chart'!$AA258-'Interactive Chart'!$K$6+'Calculation Tool'!$O$12/24)*2*PI())</f>
        <v>0.11706115076610212</v>
      </c>
      <c r="AF258" s="140">
        <f>-($K$4-$F$4)*'Calculation Tool'!$F$19</f>
        <v>-6.8793619142572293</v>
      </c>
      <c r="AG258" s="141">
        <f t="shared" si="18"/>
        <v>-6.762300763491127</v>
      </c>
      <c r="AH258" s="142">
        <f>AB258-AG258*'Calculation Tool'!$H$18</f>
        <v>1.1038253638729785</v>
      </c>
      <c r="AI258" s="46"/>
      <c r="AJ258" s="46"/>
      <c r="AK258" s="143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144"/>
      <c r="BB258" s="46"/>
      <c r="BC258" s="46"/>
      <c r="BD258" s="46"/>
      <c r="BE258" s="46"/>
      <c r="BF258" s="143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</row>
    <row r="259" spans="1:74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138">
        <f t="shared" si="16"/>
        <v>100.5083333333334</v>
      </c>
      <c r="AB259" s="139">
        <f t="shared" si="17"/>
        <v>0.83333333333333337</v>
      </c>
      <c r="AC259" s="139">
        <f t="shared" si="15"/>
        <v>0.83333333333333337</v>
      </c>
      <c r="AD259" s="140">
        <f>'Calculation Tool'!$O$7*'Interactive Chart'!$F$5*COS(('Interactive Chart'!$AA259-'Interactive Chart'!$F$6+'Calculation Tool'!$O$8/24)*2*PI())</f>
        <v>0</v>
      </c>
      <c r="AE259" s="140">
        <f>-'Calculation Tool'!$O$11*'Interactive Chart'!$K$5*COS(('Interactive Chart'!$AA259-'Interactive Chart'!$K$6+'Calculation Tool'!$O$12/24)*2*PI())</f>
        <v>0.11620753589281753</v>
      </c>
      <c r="AF259" s="140">
        <f>-($K$4-$F$4)*'Calculation Tool'!$F$19</f>
        <v>-6.8793619142572293</v>
      </c>
      <c r="AG259" s="141">
        <f t="shared" si="18"/>
        <v>-6.7631543783644119</v>
      </c>
      <c r="AH259" s="142">
        <f>AB259-AG259*'Calculation Tool'!$H$18</f>
        <v>1.1038595084679099</v>
      </c>
      <c r="AI259" s="46"/>
      <c r="AJ259" s="46"/>
      <c r="AK259" s="143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144"/>
      <c r="BB259" s="46"/>
      <c r="BC259" s="46"/>
      <c r="BD259" s="46"/>
      <c r="BE259" s="46"/>
      <c r="BF259" s="143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</row>
    <row r="260" spans="1:74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138">
        <f t="shared" si="16"/>
        <v>100.51250000000006</v>
      </c>
      <c r="AB260" s="139">
        <f t="shared" si="17"/>
        <v>0.83333333333333337</v>
      </c>
      <c r="AC260" s="139">
        <f t="shared" si="15"/>
        <v>0.83333333333333337</v>
      </c>
      <c r="AD260" s="140">
        <f>'Calculation Tool'!$O$7*'Interactive Chart'!$F$5*COS(('Interactive Chart'!$AA260-'Interactive Chart'!$F$6+'Calculation Tool'!$O$8/24)*2*PI())</f>
        <v>0</v>
      </c>
      <c r="AE260" s="140">
        <f>-'Calculation Tool'!$O$11*'Interactive Chart'!$K$5*COS(('Interactive Chart'!$AA260-'Interactive Chart'!$K$6+'Calculation Tool'!$O$12/24)*2*PI())</f>
        <v>0.11527427817913205</v>
      </c>
      <c r="AF260" s="140">
        <f>-($K$4-$F$4)*'Calculation Tool'!$F$19</f>
        <v>-6.8793619142572293</v>
      </c>
      <c r="AG260" s="141">
        <f t="shared" si="18"/>
        <v>-6.7640876360780968</v>
      </c>
      <c r="AH260" s="142">
        <f>AB260-AG260*'Calculation Tool'!$H$18</f>
        <v>1.1038968387764572</v>
      </c>
      <c r="AI260" s="46"/>
      <c r="AJ260" s="46"/>
      <c r="AK260" s="143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144"/>
      <c r="BB260" s="46"/>
      <c r="BC260" s="46"/>
      <c r="BD260" s="46"/>
      <c r="BE260" s="46"/>
      <c r="BF260" s="143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</row>
    <row r="261" spans="1:74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138">
        <f t="shared" si="16"/>
        <v>100.51666666666672</v>
      </c>
      <c r="AB261" s="139">
        <f t="shared" si="17"/>
        <v>0.83333333333333337</v>
      </c>
      <c r="AC261" s="139">
        <f t="shared" si="15"/>
        <v>0.83333333333333337</v>
      </c>
      <c r="AD261" s="140">
        <f>'Calculation Tool'!$O$7*'Interactive Chart'!$F$5*COS(('Interactive Chart'!$AA261-'Interactive Chart'!$F$6+'Calculation Tool'!$O$8/24)*2*PI())</f>
        <v>0</v>
      </c>
      <c r="AE261" s="140">
        <f>-'Calculation Tool'!$O$11*'Interactive Chart'!$K$5*COS(('Interactive Chart'!$AA261-'Interactive Chart'!$K$6+'Calculation Tool'!$O$12/24)*2*PI())</f>
        <v>0.1142620172332573</v>
      </c>
      <c r="AF261" s="140">
        <f>-($K$4-$F$4)*'Calculation Tool'!$F$19</f>
        <v>-6.8793619142572293</v>
      </c>
      <c r="AG261" s="141">
        <f t="shared" si="18"/>
        <v>-6.7650998970239717</v>
      </c>
      <c r="AH261" s="142">
        <f>AB261-AG261*'Calculation Tool'!$H$18</f>
        <v>1.1039373292142922</v>
      </c>
      <c r="AI261" s="46"/>
      <c r="AJ261" s="46"/>
      <c r="AK261" s="143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144"/>
      <c r="BB261" s="46"/>
      <c r="BC261" s="46"/>
      <c r="BD261" s="46"/>
      <c r="BE261" s="46"/>
      <c r="BF261" s="143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</row>
    <row r="262" spans="1:74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138">
        <f t="shared" si="16"/>
        <v>100.52083333333339</v>
      </c>
      <c r="AB262" s="139">
        <f t="shared" si="17"/>
        <v>0.83333333333333337</v>
      </c>
      <c r="AC262" s="139">
        <f t="shared" si="15"/>
        <v>0.83333333333333337</v>
      </c>
      <c r="AD262" s="140">
        <f>'Calculation Tool'!$O$7*'Interactive Chart'!$F$5*COS(('Interactive Chart'!$AA262-'Interactive Chart'!$F$6+'Calculation Tool'!$O$8/24)*2*PI())</f>
        <v>0</v>
      </c>
      <c r="AE262" s="140">
        <f>-'Calculation Tool'!$O$11*'Interactive Chart'!$K$5*COS(('Interactive Chart'!$AA262-'Interactive Chart'!$K$6+'Calculation Tool'!$O$12/24)*2*PI())</f>
        <v>0.11317144680828586</v>
      </c>
      <c r="AF262" s="140">
        <f>-($K$4-$F$4)*'Calculation Tool'!$F$19</f>
        <v>-6.8793619142572293</v>
      </c>
      <c r="AG262" s="141">
        <f t="shared" si="18"/>
        <v>-6.7661904674489435</v>
      </c>
      <c r="AH262" s="142">
        <f>AB262-AG262*'Calculation Tool'!$H$18</f>
        <v>1.1039809520312911</v>
      </c>
      <c r="AI262" s="46"/>
      <c r="AJ262" s="46"/>
      <c r="AK262" s="143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144"/>
      <c r="BB262" s="46"/>
      <c r="BC262" s="46"/>
      <c r="BD262" s="46"/>
      <c r="BE262" s="46"/>
      <c r="BF262" s="143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</row>
    <row r="263" spans="1:74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138">
        <f t="shared" si="16"/>
        <v>100.52500000000005</v>
      </c>
      <c r="AB263" s="139">
        <f t="shared" si="17"/>
        <v>0.83333333333333337</v>
      </c>
      <c r="AC263" s="139">
        <f t="shared" ref="AC263:AC277" si="19">MIN($AB$127:$AB$567)</f>
        <v>0.83333333333333337</v>
      </c>
      <c r="AD263" s="140">
        <f>'Calculation Tool'!$O$7*'Interactive Chart'!$F$5*COS(('Interactive Chart'!$AA263-'Interactive Chart'!$F$6+'Calculation Tool'!$O$8/24)*2*PI())</f>
        <v>0</v>
      </c>
      <c r="AE263" s="140">
        <f>-'Calculation Tool'!$O$11*'Interactive Chart'!$K$5*COS(('Interactive Chart'!$AA263-'Interactive Chart'!$K$6+'Calculation Tool'!$O$12/24)*2*PI())</f>
        <v>0.11200331432671708</v>
      </c>
      <c r="AF263" s="140">
        <f>-($K$4-$F$4)*'Calculation Tool'!$F$19</f>
        <v>-6.8793619142572293</v>
      </c>
      <c r="AG263" s="141">
        <f t="shared" si="18"/>
        <v>-6.7673585999305121</v>
      </c>
      <c r="AH263" s="142">
        <f>AB263-AG263*'Calculation Tool'!$H$18</f>
        <v>1.1040276773305537</v>
      </c>
      <c r="AI263" s="46"/>
      <c r="AJ263" s="46"/>
      <c r="AK263" s="143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144"/>
      <c r="BB263" s="46"/>
      <c r="BC263" s="46"/>
      <c r="BD263" s="46"/>
      <c r="BE263" s="46"/>
      <c r="BF263" s="143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</row>
    <row r="264" spans="1:74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138">
        <f t="shared" si="16"/>
        <v>100.52916666666671</v>
      </c>
      <c r="AB264" s="139">
        <f t="shared" si="17"/>
        <v>0.83333333333333337</v>
      </c>
      <c r="AC264" s="139">
        <f t="shared" si="19"/>
        <v>0.83333333333333337</v>
      </c>
      <c r="AD264" s="140">
        <f>'Calculation Tool'!$O$7*'Interactive Chart'!$F$5*COS(('Interactive Chart'!$AA264-'Interactive Chart'!$F$6+'Calculation Tool'!$O$8/24)*2*PI())</f>
        <v>0</v>
      </c>
      <c r="AE264" s="140">
        <f>-'Calculation Tool'!$O$11*'Interactive Chart'!$K$5*COS(('Interactive Chart'!$AA264-'Interactive Chart'!$K$6+'Calculation Tool'!$O$12/24)*2*PI())</f>
        <v>0.11075842036819412</v>
      </c>
      <c r="AF264" s="140">
        <f>-($K$4-$F$4)*'Calculation Tool'!$F$19</f>
        <v>-6.8793619142572293</v>
      </c>
      <c r="AG264" s="141">
        <f t="shared" si="18"/>
        <v>-6.7686034938890351</v>
      </c>
      <c r="AH264" s="142">
        <f>AB264-AG264*'Calculation Tool'!$H$18</f>
        <v>1.1040774730888947</v>
      </c>
      <c r="AI264" s="46"/>
      <c r="AJ264" s="46"/>
      <c r="AK264" s="143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144"/>
      <c r="BB264" s="46"/>
      <c r="BC264" s="46"/>
      <c r="BD264" s="46"/>
      <c r="BE264" s="46"/>
      <c r="BF264" s="143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</row>
    <row r="265" spans="1:74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138">
        <f t="shared" si="16"/>
        <v>100.53333333333337</v>
      </c>
      <c r="AB265" s="139">
        <f t="shared" si="17"/>
        <v>0.83333333333333337</v>
      </c>
      <c r="AC265" s="139">
        <f t="shared" si="19"/>
        <v>0.83333333333333337</v>
      </c>
      <c r="AD265" s="140">
        <f>'Calculation Tool'!$O$7*'Interactive Chart'!$F$5*COS(('Interactive Chart'!$AA265-'Interactive Chart'!$F$6+'Calculation Tool'!$O$8/24)*2*PI())</f>
        <v>0</v>
      </c>
      <c r="AE265" s="140">
        <f>-'Calculation Tool'!$O$11*'Interactive Chart'!$K$5*COS(('Interactive Chart'!$AA265-'Interactive Chart'!$K$6+'Calculation Tool'!$O$12/24)*2*PI())</f>
        <v>0.10943761812085727</v>
      </c>
      <c r="AF265" s="140">
        <f>-($K$4-$F$4)*'Calculation Tool'!$F$19</f>
        <v>-6.8793619142572293</v>
      </c>
      <c r="AG265" s="141">
        <f t="shared" si="18"/>
        <v>-6.7699242961363719</v>
      </c>
      <c r="AH265" s="142">
        <f>AB265-AG265*'Calculation Tool'!$H$18</f>
        <v>1.1041303051787883</v>
      </c>
      <c r="AI265" s="46"/>
      <c r="AJ265" s="46"/>
      <c r="AK265" s="143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144"/>
      <c r="BB265" s="46"/>
      <c r="BC265" s="46"/>
      <c r="BD265" s="46"/>
      <c r="BE265" s="46"/>
      <c r="BF265" s="143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</row>
    <row r="266" spans="1:74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138">
        <f t="shared" si="16"/>
        <v>100.53750000000004</v>
      </c>
      <c r="AB266" s="139">
        <f t="shared" si="17"/>
        <v>0.83333333333333337</v>
      </c>
      <c r="AC266" s="139">
        <f t="shared" si="19"/>
        <v>0.83333333333333337</v>
      </c>
      <c r="AD266" s="140">
        <f>'Calculation Tool'!$O$7*'Interactive Chart'!$F$5*COS(('Interactive Chart'!$AA266-'Interactive Chart'!$F$6+'Calculation Tool'!$O$8/24)*2*PI())</f>
        <v>0</v>
      </c>
      <c r="AE266" s="140">
        <f>-'Calculation Tool'!$O$11*'Interactive Chart'!$K$5*COS(('Interactive Chart'!$AA266-'Interactive Chart'!$K$6+'Calculation Tool'!$O$12/24)*2*PI())</f>
        <v>0.10804181279659748</v>
      </c>
      <c r="AF266" s="140">
        <f>-($K$4-$F$4)*'Calculation Tool'!$F$19</f>
        <v>-6.8793619142572293</v>
      </c>
      <c r="AG266" s="141">
        <f t="shared" si="18"/>
        <v>-6.7713201014606321</v>
      </c>
      <c r="AH266" s="142">
        <f>AB266-AG266*'Calculation Tool'!$H$18</f>
        <v>1.1041861373917587</v>
      </c>
      <c r="AI266" s="46"/>
      <c r="AJ266" s="46"/>
      <c r="AK266" s="143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144"/>
      <c r="BB266" s="46"/>
      <c r="BC266" s="46"/>
      <c r="BD266" s="46"/>
      <c r="BE266" s="46"/>
      <c r="BF266" s="143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</row>
    <row r="267" spans="1:74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138">
        <f t="shared" si="16"/>
        <v>100.5416666666667</v>
      </c>
      <c r="AB267" s="139">
        <f t="shared" si="17"/>
        <v>0.83333333333333337</v>
      </c>
      <c r="AC267" s="139">
        <f t="shared" si="19"/>
        <v>0.83333333333333337</v>
      </c>
      <c r="AD267" s="140">
        <f>'Calculation Tool'!$O$7*'Interactive Chart'!$F$5*COS(('Interactive Chart'!$AA267-'Interactive Chart'!$F$6+'Calculation Tool'!$O$8/24)*2*PI())</f>
        <v>0</v>
      </c>
      <c r="AE267" s="140">
        <f>-'Calculation Tool'!$O$11*'Interactive Chart'!$K$5*COS(('Interactive Chart'!$AA267-'Interactive Chart'!$K$6+'Calculation Tool'!$O$12/24)*2*PI())</f>
        <v>0.10657196101064989</v>
      </c>
      <c r="AF267" s="140">
        <f>-($K$4-$F$4)*'Calculation Tool'!$F$19</f>
        <v>-6.8793619142572293</v>
      </c>
      <c r="AG267" s="141">
        <f t="shared" si="18"/>
        <v>-6.7727899532465798</v>
      </c>
      <c r="AH267" s="142">
        <f>AB267-AG267*'Calculation Tool'!$H$18</f>
        <v>1.1042449314631966</v>
      </c>
      <c r="AI267" s="46"/>
      <c r="AJ267" s="46"/>
      <c r="AK267" s="143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144"/>
      <c r="BB267" s="46"/>
      <c r="BC267" s="46"/>
      <c r="BD267" s="46"/>
      <c r="BE267" s="46"/>
      <c r="BF267" s="143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</row>
    <row r="268" spans="1:74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138">
        <f t="shared" si="16"/>
        <v>100.54583333333336</v>
      </c>
      <c r="AB268" s="139">
        <f t="shared" si="17"/>
        <v>0.83333333333333337</v>
      </c>
      <c r="AC268" s="139">
        <f t="shared" si="19"/>
        <v>0.83333333333333337</v>
      </c>
      <c r="AD268" s="140">
        <f>'Calculation Tool'!$O$7*'Interactive Chart'!$F$5*COS(('Interactive Chart'!$AA268-'Interactive Chart'!$F$6+'Calculation Tool'!$O$8/24)*2*PI())</f>
        <v>0</v>
      </c>
      <c r="AE268" s="140">
        <f>-'Calculation Tool'!$O$11*'Interactive Chart'!$K$5*COS(('Interactive Chart'!$AA268-'Interactive Chart'!$K$6+'Calculation Tool'!$O$12/24)*2*PI())</f>
        <v>0.10502907012601372</v>
      </c>
      <c r="AF268" s="140">
        <f>-($K$4-$F$4)*'Calculation Tool'!$F$19</f>
        <v>-6.8793619142572293</v>
      </c>
      <c r="AG268" s="141">
        <f t="shared" si="18"/>
        <v>-6.7743328441312158</v>
      </c>
      <c r="AH268" s="142">
        <f>AB268-AG268*'Calculation Tool'!$H$18</f>
        <v>1.1043066470985821</v>
      </c>
      <c r="AI268" s="46"/>
      <c r="AJ268" s="46"/>
      <c r="AK268" s="143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144"/>
      <c r="BB268" s="46"/>
      <c r="BC268" s="46"/>
      <c r="BD268" s="46"/>
      <c r="BE268" s="46"/>
      <c r="BF268" s="143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</row>
    <row r="269" spans="1:74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138">
        <f t="shared" si="16"/>
        <v>100.55000000000003</v>
      </c>
      <c r="AB269" s="139">
        <f t="shared" si="17"/>
        <v>0.83333333333333337</v>
      </c>
      <c r="AC269" s="139">
        <f t="shared" si="19"/>
        <v>0.83333333333333337</v>
      </c>
      <c r="AD269" s="140">
        <f>'Calculation Tool'!$O$7*'Interactive Chart'!$F$5*COS(('Interactive Chart'!$AA269-'Interactive Chart'!$F$6+'Calculation Tool'!$O$8/24)*2*PI())</f>
        <v>0</v>
      </c>
      <c r="AE269" s="140">
        <f>-'Calculation Tool'!$O$11*'Interactive Chart'!$K$5*COS(('Interactive Chart'!$AA269-'Interactive Chart'!$K$6+'Calculation Tool'!$O$12/24)*2*PI())</f>
        <v>0.10341419756303935</v>
      </c>
      <c r="AF269" s="140">
        <f>-($K$4-$F$4)*'Calculation Tool'!$F$19</f>
        <v>-6.8793619142572293</v>
      </c>
      <c r="AG269" s="141">
        <f t="shared" si="18"/>
        <v>-6.7759477166941897</v>
      </c>
      <c r="AH269" s="142">
        <f>AB269-AG269*'Calculation Tool'!$H$18</f>
        <v>1.1043712420011009</v>
      </c>
      <c r="AI269" s="46"/>
      <c r="AJ269" s="46"/>
      <c r="AK269" s="143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144"/>
      <c r="BB269" s="46"/>
      <c r="BC269" s="46"/>
      <c r="BD269" s="46"/>
      <c r="BE269" s="46"/>
      <c r="BF269" s="143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</row>
    <row r="270" spans="1:74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138">
        <f t="shared" si="16"/>
        <v>100.55416666666669</v>
      </c>
      <c r="AB270" s="139">
        <f t="shared" si="17"/>
        <v>0.83333333333333337</v>
      </c>
      <c r="AC270" s="139">
        <f t="shared" si="19"/>
        <v>0.83333333333333337</v>
      </c>
      <c r="AD270" s="140">
        <f>'Calculation Tool'!$O$7*'Interactive Chart'!$F$5*COS(('Interactive Chart'!$AA270-'Interactive Chart'!$F$6+'Calculation Tool'!$O$8/24)*2*PI())</f>
        <v>0</v>
      </c>
      <c r="AE270" s="140">
        <f>-'Calculation Tool'!$O$11*'Interactive Chart'!$K$5*COS(('Interactive Chart'!$AA270-'Interactive Chart'!$K$6+'Calculation Tool'!$O$12/24)*2*PI())</f>
        <v>0.10172845007470277</v>
      </c>
      <c r="AF270" s="140">
        <f>-($K$4-$F$4)*'Calculation Tool'!$F$19</f>
        <v>-6.8793619142572293</v>
      </c>
      <c r="AG270" s="141">
        <f t="shared" si="18"/>
        <v>-6.7776334641825269</v>
      </c>
      <c r="AH270" s="142">
        <f>AB270-AG270*'Calculation Tool'!$H$18</f>
        <v>1.1044386719006345</v>
      </c>
      <c r="AI270" s="46"/>
      <c r="AJ270" s="46"/>
      <c r="AK270" s="143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144"/>
      <c r="BB270" s="46"/>
      <c r="BC270" s="46"/>
      <c r="BD270" s="46"/>
      <c r="BE270" s="46"/>
      <c r="BF270" s="143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</row>
    <row r="271" spans="1:74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138">
        <f t="shared" si="16"/>
        <v>100.55833333333335</v>
      </c>
      <c r="AB271" s="139">
        <f t="shared" si="17"/>
        <v>0.83333333333333337</v>
      </c>
      <c r="AC271" s="139">
        <f t="shared" si="19"/>
        <v>0.83333333333333337</v>
      </c>
      <c r="AD271" s="140">
        <f>'Calculation Tool'!$O$7*'Interactive Chart'!$F$5*COS(('Interactive Chart'!$AA271-'Interactive Chart'!$F$6+'Calculation Tool'!$O$8/24)*2*PI())</f>
        <v>0</v>
      </c>
      <c r="AE271" s="140">
        <f>-'Calculation Tool'!$O$11*'Interactive Chart'!$K$5*COS(('Interactive Chart'!$AA271-'Interactive Chart'!$K$6+'Calculation Tool'!$O$12/24)*2*PI())</f>
        <v>9.9972982988142126E-2</v>
      </c>
      <c r="AF271" s="140">
        <f>-($K$4-$F$4)*'Calculation Tool'!$F$19</f>
        <v>-6.8793619142572293</v>
      </c>
      <c r="AG271" s="141">
        <f t="shared" si="18"/>
        <v>-6.7793889312690876</v>
      </c>
      <c r="AH271" s="142">
        <f>AB271-AG271*'Calculation Tool'!$H$18</f>
        <v>1.104508890584097</v>
      </c>
      <c r="AI271" s="46"/>
      <c r="AJ271" s="46"/>
      <c r="AK271" s="143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144"/>
      <c r="BB271" s="46"/>
      <c r="BC271" s="46"/>
      <c r="BD271" s="46"/>
      <c r="BE271" s="46"/>
      <c r="BF271" s="143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</row>
    <row r="272" spans="1:74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138">
        <f t="shared" si="16"/>
        <v>100.56250000000001</v>
      </c>
      <c r="AB272" s="139">
        <f t="shared" si="17"/>
        <v>0.83333333333333337</v>
      </c>
      <c r="AC272" s="139">
        <f t="shared" si="19"/>
        <v>0.83333333333333337</v>
      </c>
      <c r="AD272" s="140">
        <f>'Calculation Tool'!$O$7*'Interactive Chart'!$F$5*COS(('Interactive Chart'!$AA272-'Interactive Chart'!$F$6+'Calculation Tool'!$O$8/24)*2*PI())</f>
        <v>0</v>
      </c>
      <c r="AE272" s="140">
        <f>-'Calculation Tool'!$O$11*'Interactive Chart'!$K$5*COS(('Interactive Chart'!$AA272-'Interactive Chart'!$K$6+'Calculation Tool'!$O$12/24)*2*PI())</f>
        <v>9.8148999412795757E-2</v>
      </c>
      <c r="AF272" s="140">
        <f>-($K$4-$F$4)*'Calculation Tool'!$F$19</f>
        <v>-6.8793619142572293</v>
      </c>
      <c r="AG272" s="141">
        <f t="shared" si="18"/>
        <v>-6.7812129148444331</v>
      </c>
      <c r="AH272" s="142">
        <f>AB272-AG272*'Calculation Tool'!$H$18</f>
        <v>1.1045818499271107</v>
      </c>
      <c r="AI272" s="46"/>
      <c r="AJ272" s="46"/>
      <c r="AK272" s="143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144"/>
      <c r="BB272" s="46"/>
      <c r="BC272" s="46"/>
      <c r="BD272" s="46"/>
      <c r="BE272" s="46"/>
      <c r="BF272" s="143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</row>
    <row r="273" spans="1:74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138">
        <f t="shared" si="16"/>
        <v>100.56666666666668</v>
      </c>
      <c r="AB273" s="139">
        <f t="shared" si="17"/>
        <v>0.83333333333333337</v>
      </c>
      <c r="AC273" s="139">
        <f t="shared" si="19"/>
        <v>0.83333333333333337</v>
      </c>
      <c r="AD273" s="140">
        <f>'Calculation Tool'!$O$7*'Interactive Chart'!$F$5*COS(('Interactive Chart'!$AA273-'Interactive Chart'!$F$6+'Calculation Tool'!$O$8/24)*2*PI())</f>
        <v>0</v>
      </c>
      <c r="AE273" s="140">
        <f>-'Calculation Tool'!$O$11*'Interactive Chart'!$K$5*COS(('Interactive Chart'!$AA273-'Interactive Chart'!$K$6+'Calculation Tool'!$O$12/24)*2*PI())</f>
        <v>9.625774941590369E-2</v>
      </c>
      <c r="AF273" s="140">
        <f>-($K$4-$F$4)*'Calculation Tool'!$F$19</f>
        <v>-6.8793619142572293</v>
      </c>
      <c r="AG273" s="141">
        <f t="shared" si="18"/>
        <v>-6.7831041648413253</v>
      </c>
      <c r="AH273" s="142">
        <f>AB273-AG273*'Calculation Tool'!$H$18</f>
        <v>1.1046574999269865</v>
      </c>
      <c r="AI273" s="46"/>
      <c r="AJ273" s="46"/>
      <c r="AK273" s="143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144"/>
      <c r="BB273" s="46"/>
      <c r="BC273" s="46"/>
      <c r="BD273" s="46"/>
      <c r="BE273" s="46"/>
      <c r="BF273" s="143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</row>
    <row r="274" spans="1:74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138">
        <f t="shared" si="16"/>
        <v>100.57083333333334</v>
      </c>
      <c r="AB274" s="139">
        <f t="shared" si="17"/>
        <v>0.83333333333333337</v>
      </c>
      <c r="AC274" s="139">
        <f t="shared" si="19"/>
        <v>0.83333333333333337</v>
      </c>
      <c r="AD274" s="140">
        <f>'Calculation Tool'!$O$7*'Interactive Chart'!$F$5*COS(('Interactive Chart'!$AA274-'Interactive Chart'!$F$6+'Calculation Tool'!$O$8/24)*2*PI())</f>
        <v>0</v>
      </c>
      <c r="AE274" s="140">
        <f>-'Calculation Tool'!$O$11*'Interactive Chart'!$K$5*COS(('Interactive Chart'!$AA274-'Interactive Chart'!$K$6+'Calculation Tool'!$O$12/24)*2*PI())</f>
        <v>9.4300529165752378E-2</v>
      </c>
      <c r="AF274" s="140">
        <f>-($K$4-$F$4)*'Calculation Tool'!$F$19</f>
        <v>-6.8793619142572293</v>
      </c>
      <c r="AG274" s="141">
        <f t="shared" si="18"/>
        <v>-6.7850613850914767</v>
      </c>
      <c r="AH274" s="142">
        <f>AB274-AG274*'Calculation Tool'!$H$18</f>
        <v>1.1047357887369924</v>
      </c>
      <c r="AI274" s="46"/>
      <c r="AJ274" s="46"/>
      <c r="AK274" s="143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144"/>
      <c r="BB274" s="46"/>
      <c r="BC274" s="46"/>
      <c r="BD274" s="46"/>
      <c r="BE274" s="46"/>
      <c r="BF274" s="143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</row>
    <row r="275" spans="1:74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138">
        <f t="shared" si="16"/>
        <v>100.575</v>
      </c>
      <c r="AB275" s="139">
        <f t="shared" si="17"/>
        <v>0.83333333333333337</v>
      </c>
      <c r="AC275" s="139">
        <f t="shared" si="19"/>
        <v>0.83333333333333337</v>
      </c>
      <c r="AD275" s="140">
        <f>'Calculation Tool'!$O$7*'Interactive Chart'!$F$5*COS(('Interactive Chart'!$AA275-'Interactive Chart'!$F$6+'Calculation Tool'!$O$8/24)*2*PI())</f>
        <v>0</v>
      </c>
      <c r="AE275" s="140">
        <f>-'Calculation Tool'!$O$11*'Interactive Chart'!$K$5*COS(('Interactive Chart'!$AA275-'Interactive Chart'!$K$6+'Calculation Tool'!$O$12/24)*2*PI())</f>
        <v>9.2278680043318961E-2</v>
      </c>
      <c r="AF275" s="140">
        <f>-($K$4-$F$4)*'Calculation Tool'!$F$19</f>
        <v>-6.8793619142572293</v>
      </c>
      <c r="AG275" s="141">
        <f t="shared" si="18"/>
        <v>-6.7870832342139105</v>
      </c>
      <c r="AH275" s="142">
        <f>AB275-AG275*'Calculation Tool'!$H$18</f>
        <v>1.1048166627018898</v>
      </c>
      <c r="AI275" s="46"/>
      <c r="AJ275" s="46"/>
      <c r="AK275" s="143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144"/>
      <c r="BB275" s="46"/>
      <c r="BC275" s="46"/>
      <c r="BD275" s="46"/>
      <c r="BE275" s="46"/>
      <c r="BF275" s="143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</row>
    <row r="276" spans="1:74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138">
        <f>AA277-0.1/24</f>
        <v>100.57916666666667</v>
      </c>
      <c r="AB276" s="139">
        <f t="shared" ref="AB276:AB277" si="20">$F$4+$F$5*COS(($AA276-$F$6)*2*PI())</f>
        <v>0.83333333333333337</v>
      </c>
      <c r="AC276" s="139">
        <f t="shared" si="19"/>
        <v>0.83333333333333337</v>
      </c>
      <c r="AD276" s="140">
        <f>'Calculation Tool'!$O$7*'Interactive Chart'!$F$5*COS(('Interactive Chart'!$AA276-'Interactive Chart'!$F$6+'Calculation Tool'!$O$8/24)*2*PI())</f>
        <v>0</v>
      </c>
      <c r="AE276" s="140">
        <f>-'Calculation Tool'!$O$11*'Interactive Chart'!$K$5*COS(('Interactive Chart'!$AA276-'Interactive Chart'!$K$6+'Calculation Tool'!$O$12/24)*2*PI())</f>
        <v>9.0193587723006674E-2</v>
      </c>
      <c r="AF276" s="140">
        <f>-($K$4-$F$4)*'Calculation Tool'!$F$19</f>
        <v>-6.8793619142572293</v>
      </c>
      <c r="AG276" s="141">
        <f t="shared" ref="AG276" si="21">SUM(AD276:AF276)</f>
        <v>-6.7891683265342229</v>
      </c>
      <c r="AH276" s="142">
        <f>AB276-AG276*'Calculation Tool'!$H$18</f>
        <v>1.1049000663947024</v>
      </c>
      <c r="AI276" s="46"/>
      <c r="AJ276" s="46"/>
      <c r="AK276" s="143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144"/>
      <c r="BB276" s="46"/>
      <c r="BC276" s="46"/>
      <c r="BD276" s="46"/>
      <c r="BE276" s="46"/>
      <c r="BF276" s="143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</row>
    <row r="277" spans="1:74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138">
        <f>E21+100</f>
        <v>100.58333333333333</v>
      </c>
      <c r="AB277" s="139">
        <f t="shared" si="20"/>
        <v>0.83333333333333337</v>
      </c>
      <c r="AC277" s="139">
        <f t="shared" si="19"/>
        <v>0.83333333333333337</v>
      </c>
      <c r="AD277" s="140">
        <f>'Calculation Tool'!$O$7*'Interactive Chart'!$F$5*COS(('Interactive Chart'!$AA277-'Interactive Chart'!$F$6+'Calculation Tool'!$O$8/24)*2*PI())</f>
        <v>0</v>
      </c>
      <c r="AE277" s="140">
        <f>-'Calculation Tool'!$O$11*'Interactive Chart'!$K$5*COS(('Interactive Chart'!$AA277-'Interactive Chart'!$K$6+'Calculation Tool'!$O$12/24)*2*PI())</f>
        <v>8.8046681222948647E-2</v>
      </c>
      <c r="AF277" s="140">
        <f>-($K$4-$F$4)*'Calculation Tool'!$F$19</f>
        <v>-6.8793619142572293</v>
      </c>
      <c r="AG277" s="141">
        <f>SUM(AD277:AF277)</f>
        <v>-6.7913152330342808</v>
      </c>
      <c r="AH277" s="142">
        <f>AB277-AG277*'Calculation Tool'!$H$18</f>
        <v>1.1049859426547046</v>
      </c>
      <c r="AI277" s="46"/>
      <c r="AJ277" s="46"/>
      <c r="AK277" s="143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144"/>
      <c r="BB277" s="46"/>
      <c r="BC277" s="46"/>
      <c r="BD277" s="46"/>
      <c r="BE277" s="46"/>
      <c r="BF277" s="143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</row>
    <row r="278" spans="1:74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149"/>
      <c r="AB278" s="116"/>
      <c r="AC278" s="150"/>
      <c r="AD278" s="116"/>
      <c r="AE278" s="116"/>
      <c r="AF278" s="116"/>
      <c r="AG278" s="151"/>
      <c r="AH278" s="116"/>
      <c r="AI278" s="46"/>
      <c r="AJ278" s="46"/>
      <c r="AK278" s="143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144"/>
      <c r="BB278" s="46"/>
      <c r="BC278" s="46"/>
      <c r="BD278" s="46"/>
      <c r="BE278" s="46"/>
      <c r="BF278" s="143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</row>
    <row r="279" spans="1:74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149"/>
      <c r="AB279" s="116"/>
      <c r="AC279" s="150"/>
      <c r="AD279" s="116"/>
      <c r="AE279" s="116"/>
      <c r="AF279" s="116"/>
      <c r="AG279" s="116"/>
      <c r="AH279" s="116"/>
      <c r="AI279" s="46"/>
      <c r="AJ279" s="46"/>
      <c r="AK279" s="143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144"/>
      <c r="BB279" s="46"/>
      <c r="BC279" s="46"/>
      <c r="BD279" s="46"/>
      <c r="BE279" s="46"/>
      <c r="BF279" s="143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</row>
    <row r="280" spans="1:74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149"/>
      <c r="AB280" s="116"/>
      <c r="AC280" s="150"/>
      <c r="AD280" s="116"/>
      <c r="AE280" s="116"/>
      <c r="AF280" s="116"/>
      <c r="AG280" s="116"/>
      <c r="AH280" s="116"/>
      <c r="AI280" s="46"/>
      <c r="AJ280" s="46"/>
      <c r="AK280" s="143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144"/>
      <c r="BB280" s="46"/>
      <c r="BC280" s="46"/>
      <c r="BD280" s="46"/>
      <c r="BE280" s="46"/>
      <c r="BF280" s="143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</row>
    <row r="281" spans="1:74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149"/>
      <c r="AB281" s="116"/>
      <c r="AC281" s="150"/>
      <c r="AD281" s="116"/>
      <c r="AE281" s="116"/>
      <c r="AF281" s="116"/>
      <c r="AG281" s="116"/>
      <c r="AH281" s="116"/>
      <c r="AI281" s="46"/>
      <c r="AJ281" s="46"/>
      <c r="AK281" s="143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144"/>
      <c r="BB281" s="46"/>
      <c r="BC281" s="46"/>
      <c r="BD281" s="46"/>
      <c r="BE281" s="46"/>
      <c r="BF281" s="143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</row>
    <row r="282" spans="1:74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149"/>
      <c r="AB282" s="116"/>
      <c r="AC282" s="150"/>
      <c r="AD282" s="116"/>
      <c r="AE282" s="116"/>
      <c r="AF282" s="116"/>
      <c r="AG282" s="116"/>
      <c r="AH282" s="116"/>
      <c r="AI282" s="46"/>
      <c r="AJ282" s="46"/>
      <c r="AK282" s="143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144"/>
      <c r="BB282" s="46"/>
      <c r="BC282" s="46"/>
      <c r="BD282" s="46"/>
      <c r="BE282" s="46"/>
      <c r="BF282" s="143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</row>
    <row r="283" spans="1:74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149"/>
      <c r="AB283" s="116"/>
      <c r="AC283" s="150"/>
      <c r="AD283" s="116"/>
      <c r="AE283" s="116"/>
      <c r="AF283" s="116"/>
      <c r="AG283" s="116"/>
      <c r="AH283" s="116"/>
      <c r="AI283" s="46"/>
      <c r="AJ283" s="46"/>
      <c r="AK283" s="143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144"/>
      <c r="BB283" s="46"/>
      <c r="BC283" s="46"/>
      <c r="BD283" s="46"/>
      <c r="BE283" s="46"/>
      <c r="BF283" s="143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</row>
    <row r="284" spans="1:74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149"/>
      <c r="AB284" s="116"/>
      <c r="AC284" s="150"/>
      <c r="AD284" s="116"/>
      <c r="AE284" s="116"/>
      <c r="AF284" s="116"/>
      <c r="AG284" s="116"/>
      <c r="AH284" s="116"/>
      <c r="AI284" s="46"/>
      <c r="AJ284" s="46"/>
      <c r="AK284" s="143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144"/>
      <c r="BB284" s="46"/>
      <c r="BC284" s="46"/>
      <c r="BD284" s="46"/>
      <c r="BE284" s="46"/>
      <c r="BF284" s="143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</row>
    <row r="285" spans="1:74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149"/>
      <c r="AB285" s="116"/>
      <c r="AC285" s="150"/>
      <c r="AD285" s="116"/>
      <c r="AE285" s="116"/>
      <c r="AF285" s="116"/>
      <c r="AG285" s="116"/>
      <c r="AH285" s="116"/>
      <c r="AI285" s="46"/>
      <c r="AJ285" s="46"/>
      <c r="AK285" s="143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144"/>
      <c r="BB285" s="46"/>
      <c r="BC285" s="46"/>
      <c r="BD285" s="46"/>
      <c r="BE285" s="46"/>
      <c r="BF285" s="143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</row>
    <row r="286" spans="1:74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149"/>
      <c r="AB286" s="116"/>
      <c r="AC286" s="150"/>
      <c r="AD286" s="116"/>
      <c r="AE286" s="116"/>
      <c r="AF286" s="116"/>
      <c r="AG286" s="116"/>
      <c r="AH286" s="116"/>
      <c r="AI286" s="46"/>
      <c r="AJ286" s="46"/>
      <c r="AK286" s="143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144"/>
      <c r="BB286" s="46"/>
      <c r="BC286" s="46"/>
      <c r="BD286" s="46"/>
      <c r="BE286" s="46"/>
      <c r="BF286" s="143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</row>
    <row r="287" spans="1:74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149"/>
      <c r="AB287" s="116"/>
      <c r="AC287" s="150"/>
      <c r="AD287" s="116"/>
      <c r="AE287" s="116"/>
      <c r="AF287" s="116"/>
      <c r="AG287" s="116"/>
      <c r="AH287" s="116"/>
      <c r="AI287" s="46"/>
      <c r="AJ287" s="46"/>
      <c r="AK287" s="143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144"/>
      <c r="BB287" s="46"/>
      <c r="BC287" s="46"/>
      <c r="BD287" s="46"/>
      <c r="BE287" s="46"/>
      <c r="BF287" s="143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</row>
    <row r="288" spans="1:74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149"/>
      <c r="AB288" s="116"/>
      <c r="AC288" s="150"/>
      <c r="AD288" s="116"/>
      <c r="AE288" s="116"/>
      <c r="AF288" s="116"/>
      <c r="AG288" s="116"/>
      <c r="AH288" s="116"/>
      <c r="AI288" s="46"/>
      <c r="AJ288" s="46"/>
      <c r="AK288" s="143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144"/>
      <c r="BB288" s="46"/>
      <c r="BC288" s="46"/>
      <c r="BD288" s="46"/>
      <c r="BE288" s="46"/>
      <c r="BF288" s="143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</row>
    <row r="289" spans="1:74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149"/>
      <c r="AB289" s="116"/>
      <c r="AC289" s="150"/>
      <c r="AD289" s="116"/>
      <c r="AE289" s="116"/>
      <c r="AF289" s="116"/>
      <c r="AG289" s="116"/>
      <c r="AH289" s="116"/>
      <c r="AI289" s="46"/>
      <c r="AJ289" s="46"/>
      <c r="AK289" s="143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144"/>
      <c r="BB289" s="46"/>
      <c r="BC289" s="46"/>
      <c r="BD289" s="46"/>
      <c r="BE289" s="46"/>
      <c r="BF289" s="143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</row>
    <row r="290" spans="1:74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149"/>
      <c r="AB290" s="116"/>
      <c r="AC290" s="150"/>
      <c r="AD290" s="116"/>
      <c r="AE290" s="116"/>
      <c r="AF290" s="116"/>
      <c r="AG290" s="116"/>
      <c r="AH290" s="116"/>
      <c r="AI290" s="46"/>
      <c r="AJ290" s="46"/>
      <c r="AK290" s="143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144"/>
      <c r="BB290" s="46"/>
      <c r="BC290" s="46"/>
      <c r="BD290" s="46"/>
      <c r="BE290" s="46"/>
      <c r="BF290" s="143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</row>
    <row r="291" spans="1:74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149"/>
      <c r="AB291" s="116"/>
      <c r="AC291" s="150"/>
      <c r="AD291" s="116"/>
      <c r="AE291" s="116"/>
      <c r="AF291" s="116"/>
      <c r="AG291" s="116"/>
      <c r="AH291" s="116"/>
      <c r="AI291" s="46"/>
      <c r="AJ291" s="46"/>
      <c r="AK291" s="143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144"/>
      <c r="BB291" s="46"/>
      <c r="BC291" s="46"/>
      <c r="BD291" s="46"/>
      <c r="BE291" s="46"/>
      <c r="BF291" s="143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</row>
    <row r="292" spans="1:74" ht="21" x14ac:dyDescent="0.3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135" t="s">
        <v>256</v>
      </c>
      <c r="AB292" s="116"/>
      <c r="AC292" s="150"/>
      <c r="AD292" s="116"/>
      <c r="AE292" s="116"/>
      <c r="AF292" s="116"/>
      <c r="AG292" s="116"/>
      <c r="AH292" s="116"/>
      <c r="AI292" s="46"/>
      <c r="AJ292" s="46"/>
      <c r="AK292" s="143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144"/>
      <c r="BB292" s="46"/>
      <c r="BC292" s="46"/>
      <c r="BD292" s="46"/>
      <c r="BE292" s="46"/>
      <c r="BF292" s="143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</row>
    <row r="293" spans="1:74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149"/>
      <c r="AB293" s="116"/>
      <c r="AC293" s="150"/>
      <c r="AD293" s="116"/>
      <c r="AE293" s="116"/>
      <c r="AF293" s="116"/>
      <c r="AG293" s="116"/>
      <c r="AH293" s="116"/>
      <c r="AI293" s="46"/>
      <c r="AJ293" s="46"/>
      <c r="AK293" s="143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144"/>
      <c r="BB293" s="46"/>
      <c r="BC293" s="46"/>
      <c r="BD293" s="46"/>
      <c r="BE293" s="46"/>
      <c r="BF293" s="143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</row>
    <row r="294" spans="1:74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149"/>
      <c r="AB294" s="116"/>
      <c r="AC294" s="150"/>
      <c r="AD294" s="116"/>
      <c r="AE294" s="116"/>
      <c r="AF294" s="116"/>
      <c r="AG294" s="116"/>
      <c r="AH294" s="116"/>
      <c r="AI294" s="46"/>
      <c r="AJ294" s="46"/>
      <c r="AK294" s="143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152"/>
      <c r="BB294" s="46"/>
      <c r="BC294" s="46"/>
      <c r="BD294" s="46"/>
      <c r="BE294" s="46"/>
      <c r="BF294" s="143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</row>
    <row r="295" spans="1:74" ht="15" customHeigh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201" t="s">
        <v>248</v>
      </c>
      <c r="AB295" s="201" t="s">
        <v>254</v>
      </c>
      <c r="AC295" s="201" t="s">
        <v>255</v>
      </c>
      <c r="AD295" s="201" t="s">
        <v>257</v>
      </c>
      <c r="AE295" s="201" t="s">
        <v>258</v>
      </c>
      <c r="AF295" s="201" t="s">
        <v>259</v>
      </c>
      <c r="AG295" s="201" t="s">
        <v>260</v>
      </c>
      <c r="AH295" s="201" t="s">
        <v>261</v>
      </c>
      <c r="AI295" s="46"/>
      <c r="AJ295" s="46"/>
      <c r="AK295" s="143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144"/>
      <c r="BB295" s="46"/>
      <c r="BC295" s="46"/>
      <c r="BD295" s="46"/>
      <c r="BE295" s="46"/>
      <c r="BF295" s="143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</row>
    <row r="296" spans="1:74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201"/>
      <c r="AB296" s="201"/>
      <c r="AC296" s="201"/>
      <c r="AD296" s="201"/>
      <c r="AE296" s="201"/>
      <c r="AF296" s="201"/>
      <c r="AG296" s="201"/>
      <c r="AH296" s="201"/>
      <c r="AI296" s="46"/>
      <c r="AJ296" s="46"/>
      <c r="AK296" s="143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144"/>
      <c r="BB296" s="46"/>
      <c r="BC296" s="46"/>
      <c r="BD296" s="46"/>
      <c r="BE296" s="46"/>
      <c r="BF296" s="143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</row>
    <row r="297" spans="1:74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138">
        <f>E21+100</f>
        <v>100.58333333333333</v>
      </c>
      <c r="AB297" s="139">
        <f>$K$4+$K$5*COS(($AA297-$K$6)*2*PI())</f>
        <v>21.931851652578104</v>
      </c>
      <c r="AC297" s="139">
        <f t="shared" ref="AC297:AC360" si="22">MIN($AB$127:$AB$567)</f>
        <v>0.83333333333333337</v>
      </c>
      <c r="AD297" s="140">
        <f>-'Calculation Tool'!$O$9*'Interactive Chart'!$K$5*COS(('Interactive Chart'!$AA297-'Interactive Chart'!$K$6+'Calculation Tool'!$O$10/24)*2*PI())</f>
        <v>-11.874721707632522</v>
      </c>
      <c r="AE297" s="140">
        <f>'Calculation Tool'!$O$11*'Interactive Chart'!$F$5*COS(('Interactive Chart'!$AA297-'Interactive Chart'!$F$6+'Calculation Tool'!$O$12/24)*2*PI())</f>
        <v>0</v>
      </c>
      <c r="AF297" s="140">
        <f>-($K$4-$F$4)*'Calculation Tool'!$F$19</f>
        <v>-6.8793619142572293</v>
      </c>
      <c r="AG297" s="141">
        <f>SUM(AD297:AF297)</f>
        <v>-18.754083621889752</v>
      </c>
      <c r="AH297" s="142">
        <f>AB297+AG297*'Calculation Tool'!$H$7</f>
        <v>19.493820781732435</v>
      </c>
      <c r="AI297" s="46"/>
      <c r="AJ297" s="46"/>
      <c r="AK297" s="143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153"/>
      <c r="BA297" s="144"/>
      <c r="BB297" s="152"/>
      <c r="BC297" s="46"/>
      <c r="BD297" s="46"/>
      <c r="BE297" s="46"/>
      <c r="BF297" s="143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</row>
    <row r="298" spans="1:74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138">
        <f>AA297+0.1/24</f>
        <v>100.58749999999999</v>
      </c>
      <c r="AB298" s="139">
        <f t="shared" ref="AB298:AB361" si="23">$K$4+$K$5*COS(($AA298-$K$6)*2*PI())</f>
        <v>21.944739840795332</v>
      </c>
      <c r="AC298" s="139">
        <f t="shared" si="22"/>
        <v>0.83333333333333337</v>
      </c>
      <c r="AD298" s="140">
        <f>-'Calculation Tool'!$O$9*'Interactive Chart'!$K$5*COS(('Interactive Chart'!$AA298-'Interactive Chart'!$K$6+'Calculation Tool'!$O$10/24)*2*PI())</f>
        <v>-11.88262039511377</v>
      </c>
      <c r="AE298" s="140">
        <f>'Calculation Tool'!$O$11*'Interactive Chart'!$F$5*COS(('Interactive Chart'!$AA298-'Interactive Chart'!$F$6+'Calculation Tool'!$O$12/24)*2*PI())</f>
        <v>0</v>
      </c>
      <c r="AF298" s="140">
        <f>-($K$4-$F$4)*'Calculation Tool'!$F$19</f>
        <v>-6.8793619142572293</v>
      </c>
      <c r="AG298" s="141">
        <f t="shared" ref="AG298:AG304" si="24">SUM(AD298:AF298)</f>
        <v>-18.761982309371</v>
      </c>
      <c r="AH298" s="142">
        <f>AB298+AG298*'Calculation Tool'!$H$7</f>
        <v>19.5056821405771</v>
      </c>
      <c r="AI298" s="46"/>
      <c r="AJ298" s="46"/>
      <c r="AK298" s="143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153"/>
      <c r="BA298" s="144"/>
      <c r="BB298" s="152"/>
      <c r="BC298" s="46"/>
      <c r="BD298" s="46"/>
      <c r="BE298" s="46"/>
      <c r="BF298" s="143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</row>
    <row r="299" spans="1:74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138">
        <f t="shared" ref="AA299:AA362" si="25">AA298+0.1/24</f>
        <v>100.59166666666665</v>
      </c>
      <c r="AB299" s="139">
        <f t="shared" si="23"/>
        <v>21.956295201467555</v>
      </c>
      <c r="AC299" s="139">
        <f t="shared" si="22"/>
        <v>0.83333333333333337</v>
      </c>
      <c r="AD299" s="140">
        <f>-'Calculation Tool'!$O$9*'Interactive Chart'!$K$5*COS(('Interactive Chart'!$AA299-'Interactive Chart'!$K$6+'Calculation Tool'!$O$10/24)*2*PI())</f>
        <v>-11.882375328126331</v>
      </c>
      <c r="AE299" s="140">
        <f>'Calculation Tool'!$O$11*'Interactive Chart'!$F$5*COS(('Interactive Chart'!$AA299-'Interactive Chart'!$F$6+'Calculation Tool'!$O$12/24)*2*PI())</f>
        <v>0</v>
      </c>
      <c r="AF299" s="140">
        <f>-($K$4-$F$4)*'Calculation Tool'!$F$19</f>
        <v>-6.8793619142572293</v>
      </c>
      <c r="AG299" s="141">
        <f t="shared" si="24"/>
        <v>-18.76173724238356</v>
      </c>
      <c r="AH299" s="142">
        <f>AB299+AG299*'Calculation Tool'!$H$7</f>
        <v>19.517269359957691</v>
      </c>
      <c r="AI299" s="46"/>
      <c r="AJ299" s="46"/>
      <c r="AK299" s="143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153"/>
      <c r="BA299" s="144"/>
      <c r="BB299" s="152"/>
      <c r="BC299" s="46"/>
      <c r="BD299" s="46"/>
      <c r="BE299" s="46"/>
      <c r="BF299" s="143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</row>
    <row r="300" spans="1:74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138">
        <f t="shared" si="25"/>
        <v>100.59583333333332</v>
      </c>
      <c r="AB300" s="139">
        <f t="shared" si="23"/>
        <v>21.966509815127864</v>
      </c>
      <c r="AC300" s="139">
        <f t="shared" si="22"/>
        <v>0.83333333333333337</v>
      </c>
      <c r="AD300" s="140">
        <f>-'Calculation Tool'!$O$9*'Interactive Chart'!$K$5*COS(('Interactive Chart'!$AA300-'Interactive Chart'!$K$6+'Calculation Tool'!$O$10/24)*2*PI())</f>
        <v>-11.873986674626929</v>
      </c>
      <c r="AE300" s="140">
        <f>'Calculation Tool'!$O$11*'Interactive Chart'!$F$5*COS(('Interactive Chart'!$AA300-'Interactive Chart'!$F$6+'Calculation Tool'!$O$12/24)*2*PI())</f>
        <v>0</v>
      </c>
      <c r="AF300" s="140">
        <f>-($K$4-$F$4)*'Calculation Tool'!$F$19</f>
        <v>-6.8793619142572293</v>
      </c>
      <c r="AG300" s="141">
        <f t="shared" si="24"/>
        <v>-18.753348588884158</v>
      </c>
      <c r="AH300" s="142">
        <f>AB300+AG300*'Calculation Tool'!$H$7</f>
        <v>19.528574498572922</v>
      </c>
      <c r="AI300" s="46"/>
      <c r="AJ300" s="46"/>
      <c r="AK300" s="143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153"/>
      <c r="BA300" s="144"/>
      <c r="BB300" s="152"/>
      <c r="BC300" s="46"/>
      <c r="BD300" s="46"/>
      <c r="BE300" s="46"/>
      <c r="BF300" s="143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</row>
    <row r="301" spans="1:74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138">
        <f t="shared" si="25"/>
        <v>100.59999999999998</v>
      </c>
      <c r="AB301" s="139">
        <f t="shared" si="23"/>
        <v>21.975376681190244</v>
      </c>
      <c r="AC301" s="139">
        <f t="shared" si="22"/>
        <v>0.83333333333333337</v>
      </c>
      <c r="AD301" s="140">
        <f>-'Calculation Tool'!$O$9*'Interactive Chart'!$K$5*COS(('Interactive Chart'!$AA301-'Interactive Chart'!$K$6+'Calculation Tool'!$O$10/24)*2*PI())</f>
        <v>-11.857460183779574</v>
      </c>
      <c r="AE301" s="140">
        <f>'Calculation Tool'!$O$11*'Interactive Chart'!$F$5*COS(('Interactive Chart'!$AA301-'Interactive Chart'!$F$6+'Calculation Tool'!$O$12/24)*2*PI())</f>
        <v>0</v>
      </c>
      <c r="AF301" s="140">
        <f>-($K$4-$F$4)*'Calculation Tool'!$F$19</f>
        <v>-6.8793619142572293</v>
      </c>
      <c r="AG301" s="141">
        <f t="shared" si="24"/>
        <v>-18.736822098036804</v>
      </c>
      <c r="AH301" s="142">
        <f>AB301+AG301*'Calculation Tool'!$H$7</f>
        <v>19.539589808445459</v>
      </c>
      <c r="AI301" s="46"/>
      <c r="AJ301" s="46"/>
      <c r="AK301" s="143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153"/>
      <c r="BA301" s="144"/>
      <c r="BB301" s="152"/>
      <c r="BC301" s="46"/>
      <c r="BD301" s="46"/>
      <c r="BE301" s="46"/>
      <c r="BF301" s="143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</row>
    <row r="302" spans="1:74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138">
        <f t="shared" si="25"/>
        <v>100.60416666666664</v>
      </c>
      <c r="AB302" s="139">
        <f t="shared" si="23"/>
        <v>21.982889722747569</v>
      </c>
      <c r="AC302" s="139">
        <f t="shared" si="22"/>
        <v>0.83333333333333337</v>
      </c>
      <c r="AD302" s="140">
        <f>-'Calculation Tool'!$O$9*'Interactive Chart'!$K$5*COS(('Interactive Chart'!$AA302-'Interactive Chart'!$K$6+'Calculation Tool'!$O$10/24)*2*PI())</f>
        <v>-11.832807182015598</v>
      </c>
      <c r="AE302" s="140">
        <f>'Calculation Tool'!$O$11*'Interactive Chart'!$F$5*COS(('Interactive Chart'!$AA302-'Interactive Chart'!$F$6+'Calculation Tool'!$O$12/24)*2*PI())</f>
        <v>0</v>
      </c>
      <c r="AF302" s="140">
        <f>-($K$4-$F$4)*'Calculation Tool'!$F$19</f>
        <v>-6.8793619142572293</v>
      </c>
      <c r="AG302" s="141">
        <f t="shared" si="24"/>
        <v>-18.712169096272827</v>
      </c>
      <c r="AH302" s="142">
        <f>AB302+AG302*'Calculation Tool'!$H$7</f>
        <v>19.5503077402321</v>
      </c>
      <c r="AI302" s="46"/>
      <c r="AJ302" s="46"/>
      <c r="AK302" s="143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153"/>
      <c r="BA302" s="144"/>
      <c r="BB302" s="152"/>
      <c r="BC302" s="46"/>
      <c r="BD302" s="46"/>
      <c r="BE302" s="46"/>
      <c r="BF302" s="143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</row>
    <row r="303" spans="1:74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138">
        <f t="shared" si="25"/>
        <v>100.60833333333331</v>
      </c>
      <c r="AB303" s="139">
        <f t="shared" si="23"/>
        <v>21.98904379073651</v>
      </c>
      <c r="AC303" s="139">
        <f t="shared" si="22"/>
        <v>0.83333333333333337</v>
      </c>
      <c r="AD303" s="140">
        <f>-'Calculation Tool'!$O$9*'Interactive Chart'!$K$5*COS(('Interactive Chart'!$AA303-'Interactive Chart'!$K$6+'Calculation Tool'!$O$10/24)*2*PI())</f>
        <v>-11.800044565271126</v>
      </c>
      <c r="AE303" s="140">
        <f>'Calculation Tool'!$O$11*'Interactive Chart'!$F$5*COS(('Interactive Chart'!$AA303-'Interactive Chart'!$F$6+'Calculation Tool'!$O$12/24)*2*PI())</f>
        <v>0</v>
      </c>
      <c r="AF303" s="140">
        <f>-($K$4-$F$4)*'Calculation Tool'!$F$19</f>
        <v>-6.8793619142572293</v>
      </c>
      <c r="AG303" s="141">
        <f t="shared" si="24"/>
        <v>-18.679406479528353</v>
      </c>
      <c r="AH303" s="142">
        <f>AB303+AG303*'Calculation Tool'!$H$7</f>
        <v>19.560720948397822</v>
      </c>
      <c r="AI303" s="46"/>
      <c r="AJ303" s="46"/>
      <c r="AK303" s="143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153"/>
      <c r="BA303" s="144"/>
      <c r="BB303" s="152"/>
      <c r="BC303" s="46"/>
      <c r="BD303" s="46"/>
      <c r="BE303" s="46"/>
      <c r="BF303" s="143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</row>
    <row r="304" spans="1:74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138">
        <f t="shared" si="25"/>
        <v>100.61249999999997</v>
      </c>
      <c r="AB304" s="139">
        <f t="shared" si="23"/>
        <v>21.993834667466214</v>
      </c>
      <c r="AC304" s="139">
        <f t="shared" si="22"/>
        <v>0.83333333333333337</v>
      </c>
      <c r="AD304" s="140">
        <f>-'Calculation Tool'!$O$9*'Interactive Chart'!$K$5*COS(('Interactive Chart'!$AA304-'Interactive Chart'!$K$6+'Calculation Tool'!$O$10/24)*2*PI())</f>
        <v>-11.759194787406857</v>
      </c>
      <c r="AE304" s="140">
        <f>'Calculation Tool'!$O$11*'Interactive Chart'!$F$5*COS(('Interactive Chart'!$AA304-'Interactive Chart'!$F$6+'Calculation Tool'!$O$12/24)*2*PI())</f>
        <v>0</v>
      </c>
      <c r="AF304" s="140">
        <f>-($K$4-$F$4)*'Calculation Tool'!$F$19</f>
        <v>-6.8793619142572293</v>
      </c>
      <c r="AG304" s="141">
        <f t="shared" si="24"/>
        <v>-18.638556701664086</v>
      </c>
      <c r="AH304" s="142">
        <f>AB304+AG304*'Calculation Tool'!$H$7</f>
        <v>19.570822296249883</v>
      </c>
      <c r="AI304" s="46"/>
      <c r="AJ304" s="46"/>
      <c r="AK304" s="143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153"/>
      <c r="BA304" s="144"/>
      <c r="BB304" s="152"/>
      <c r="BC304" s="46"/>
      <c r="BD304" s="46"/>
      <c r="BE304" s="46"/>
      <c r="BF304" s="143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</row>
    <row r="305" spans="1:74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138">
        <f t="shared" si="25"/>
        <v>100.61666666666663</v>
      </c>
      <c r="AB305" s="139">
        <f t="shared" si="23"/>
        <v>21.99725906950912</v>
      </c>
      <c r="AC305" s="139">
        <f t="shared" si="22"/>
        <v>0.83333333333333337</v>
      </c>
      <c r="AD305" s="140">
        <f>-'Calculation Tool'!$O$9*'Interactive Chart'!$K$5*COS(('Interactive Chart'!$AA305-'Interactive Chart'!$K$6+'Calculation Tool'!$O$10/24)*2*PI())</f>
        <v>-11.710285844820175</v>
      </c>
      <c r="AE305" s="140">
        <f>'Calculation Tool'!$O$11*'Interactive Chart'!$F$5*COS(('Interactive Chart'!$AA305-'Interactive Chart'!$F$6+'Calculation Tool'!$O$12/24)*2*PI())</f>
        <v>0</v>
      </c>
      <c r="AF305" s="140">
        <f>-($K$4-$F$4)*'Calculation Tool'!$F$19</f>
        <v>-6.8793619142572293</v>
      </c>
      <c r="AG305" s="141">
        <f t="shared" ref="AG305:AG368" si="26">SUM(AD305:AF305)</f>
        <v>-18.589647759077405</v>
      </c>
      <c r="AH305" s="142">
        <f>AB305+AG305*'Calculation Tool'!$H$7</f>
        <v>19.580604860829055</v>
      </c>
      <c r="AI305" s="46"/>
      <c r="AJ305" s="46"/>
      <c r="AK305" s="143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153"/>
      <c r="BA305" s="144"/>
      <c r="BB305" s="152"/>
      <c r="BC305" s="46"/>
      <c r="BD305" s="46"/>
      <c r="BE305" s="46"/>
      <c r="BF305" s="143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</row>
    <row r="306" spans="1:74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138">
        <f t="shared" si="25"/>
        <v>100.62083333333329</v>
      </c>
      <c r="AB306" s="139">
        <f t="shared" si="23"/>
        <v>21.999314649951103</v>
      </c>
      <c r="AC306" s="139">
        <f t="shared" si="22"/>
        <v>0.83333333333333337</v>
      </c>
      <c r="AD306" s="140">
        <f>-'Calculation Tool'!$O$9*'Interactive Chart'!$K$5*COS(('Interactive Chart'!$AA306-'Interactive Chart'!$K$6+'Calculation Tool'!$O$10/24)*2*PI())</f>
        <v>-11.653351257257537</v>
      </c>
      <c r="AE306" s="140">
        <f>'Calculation Tool'!$O$11*'Interactive Chart'!$F$5*COS(('Interactive Chart'!$AA306-'Interactive Chart'!$F$6+'Calculation Tool'!$O$12/24)*2*PI())</f>
        <v>0</v>
      </c>
      <c r="AF306" s="140">
        <f>-($K$4-$F$4)*'Calculation Tool'!$F$19</f>
        <v>-6.8793619142572293</v>
      </c>
      <c r="AG306" s="141">
        <f t="shared" si="26"/>
        <v>-18.532713171514764</v>
      </c>
      <c r="AH306" s="142">
        <f>AB306+AG306*'Calculation Tool'!$H$7</f>
        <v>19.590061937654184</v>
      </c>
      <c r="AI306" s="46"/>
      <c r="AJ306" s="46"/>
      <c r="AK306" s="143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153"/>
      <c r="BA306" s="144"/>
      <c r="BB306" s="152"/>
      <c r="BC306" s="46"/>
      <c r="BD306" s="46"/>
      <c r="BE306" s="46"/>
      <c r="BF306" s="143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</row>
    <row r="307" spans="1:74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138">
        <f t="shared" si="25"/>
        <v>100.62499999999996</v>
      </c>
      <c r="AB307" s="139">
        <f t="shared" si="23"/>
        <v>22</v>
      </c>
      <c r="AC307" s="139">
        <f t="shared" si="22"/>
        <v>0.83333333333333337</v>
      </c>
      <c r="AD307" s="140">
        <f>-'Calculation Tool'!$O$9*'Interactive Chart'!$K$5*COS(('Interactive Chart'!$AA307-'Interactive Chart'!$K$6+'Calculation Tool'!$O$10/24)*2*PI())</f>
        <v>-11.58843004484082</v>
      </c>
      <c r="AE307" s="140">
        <f>'Calculation Tool'!$O$11*'Interactive Chart'!$F$5*COS(('Interactive Chart'!$AA307-'Interactive Chart'!$F$6+'Calculation Tool'!$O$12/24)*2*PI())</f>
        <v>0</v>
      </c>
      <c r="AF307" s="140">
        <f>-($K$4-$F$4)*'Calculation Tool'!$F$19</f>
        <v>-6.8793619142572293</v>
      </c>
      <c r="AG307" s="141">
        <f t="shared" si="26"/>
        <v>-18.467791959098051</v>
      </c>
      <c r="AH307" s="142">
        <f>AB307+AG307*'Calculation Tool'!$H$7</f>
        <v>19.599187045317255</v>
      </c>
      <c r="AI307" s="46"/>
      <c r="AJ307" s="46"/>
      <c r="AK307" s="143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153"/>
      <c r="BA307" s="144"/>
      <c r="BB307" s="152"/>
      <c r="BC307" s="46"/>
      <c r="BD307" s="46"/>
      <c r="BE307" s="46"/>
      <c r="BF307" s="143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</row>
    <row r="308" spans="1:74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138">
        <f t="shared" si="25"/>
        <v>100.62916666666662</v>
      </c>
      <c r="AB308" s="139">
        <f t="shared" si="23"/>
        <v>21.999314649951131</v>
      </c>
      <c r="AC308" s="139">
        <f t="shared" si="22"/>
        <v>0.83333333333333337</v>
      </c>
      <c r="AD308" s="140">
        <f>-'Calculation Tool'!$O$9*'Interactive Chart'!$K$5*COS(('Interactive Chart'!$AA308-'Interactive Chart'!$K$6+'Calculation Tool'!$O$10/24)*2*PI())</f>
        <v>-11.515566701326685</v>
      </c>
      <c r="AE308" s="140">
        <f>'Calculation Tool'!$O$11*'Interactive Chart'!$F$5*COS(('Interactive Chart'!$AA308-'Interactive Chart'!$F$6+'Calculation Tool'!$O$12/24)*2*PI())</f>
        <v>0</v>
      </c>
      <c r="AF308" s="140">
        <f>-($K$4-$F$4)*'Calculation Tool'!$F$19</f>
        <v>-6.8793619142572293</v>
      </c>
      <c r="AG308" s="141">
        <f t="shared" si="26"/>
        <v>-18.394928615583915</v>
      </c>
      <c r="AH308" s="142">
        <f>AB308+AG308*'Calculation Tool'!$H$7</f>
        <v>19.607973929925222</v>
      </c>
      <c r="AI308" s="46"/>
      <c r="AJ308" s="46"/>
      <c r="AK308" s="143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153"/>
      <c r="BA308" s="144"/>
      <c r="BB308" s="152"/>
      <c r="BC308" s="46"/>
      <c r="BD308" s="46"/>
      <c r="BE308" s="46"/>
      <c r="BF308" s="143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</row>
    <row r="309" spans="1:74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138">
        <f t="shared" si="25"/>
        <v>100.63333333333328</v>
      </c>
      <c r="AB309" s="139">
        <f t="shared" si="23"/>
        <v>21.99725906950918</v>
      </c>
      <c r="AC309" s="139">
        <f t="shared" si="22"/>
        <v>0.83333333333333337</v>
      </c>
      <c r="AD309" s="140">
        <f>-'Calculation Tool'!$O$9*'Interactive Chart'!$K$5*COS(('Interactive Chart'!$AA309-'Interactive Chart'!$K$6+'Calculation Tool'!$O$10/24)*2*PI())</f>
        <v>-11.434811163610544</v>
      </c>
      <c r="AE309" s="140">
        <f>'Calculation Tool'!$O$11*'Interactive Chart'!$F$5*COS(('Interactive Chart'!$AA309-'Interactive Chart'!$F$6+'Calculation Tool'!$O$12/24)*2*PI())</f>
        <v>0</v>
      </c>
      <c r="AF309" s="140">
        <f>-($K$4-$F$4)*'Calculation Tool'!$F$19</f>
        <v>-6.8793619142572293</v>
      </c>
      <c r="AG309" s="141">
        <f t="shared" si="26"/>
        <v>-18.314173077867771</v>
      </c>
      <c r="AH309" s="142">
        <f>AB309+AG309*'Calculation Tool'!$H$7</f>
        <v>19.61641656938637</v>
      </c>
      <c r="AI309" s="46"/>
      <c r="AJ309" s="46"/>
      <c r="AK309" s="143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153"/>
      <c r="BA309" s="144"/>
      <c r="BB309" s="152"/>
      <c r="BC309" s="46"/>
      <c r="BD309" s="46"/>
      <c r="BE309" s="46"/>
      <c r="BF309" s="143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</row>
    <row r="310" spans="1:74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138">
        <f t="shared" si="25"/>
        <v>100.63749999999995</v>
      </c>
      <c r="AB310" s="139">
        <f t="shared" si="23"/>
        <v>21.993834667466317</v>
      </c>
      <c r="AC310" s="139">
        <f t="shared" si="22"/>
        <v>0.83333333333333337</v>
      </c>
      <c r="AD310" s="140">
        <f>-'Calculation Tool'!$O$9*'Interactive Chart'!$K$5*COS(('Interactive Chart'!$AA310-'Interactive Chart'!$K$6+'Calculation Tool'!$O$10/24)*2*PI())</f>
        <v>-11.346218777504415</v>
      </c>
      <c r="AE310" s="140">
        <f>'Calculation Tool'!$O$11*'Interactive Chart'!$F$5*COS(('Interactive Chart'!$AA310-'Interactive Chart'!$F$6+'Calculation Tool'!$O$12/24)*2*PI())</f>
        <v>0</v>
      </c>
      <c r="AF310" s="140">
        <f>-($K$4-$F$4)*'Calculation Tool'!$F$19</f>
        <v>-6.8793619142572293</v>
      </c>
      <c r="AG310" s="141">
        <f t="shared" si="26"/>
        <v>-18.225580691761643</v>
      </c>
      <c r="AH310" s="142">
        <f>AB310+AG310*'Calculation Tool'!$H$7</f>
        <v>19.624509177537302</v>
      </c>
      <c r="AI310" s="46"/>
      <c r="AJ310" s="46"/>
      <c r="AK310" s="143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153"/>
      <c r="BA310" s="144"/>
      <c r="BB310" s="152"/>
      <c r="BC310" s="46"/>
      <c r="BD310" s="46"/>
      <c r="BE310" s="46"/>
      <c r="BF310" s="143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</row>
    <row r="311" spans="1:74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138">
        <f t="shared" si="25"/>
        <v>100.64166666666661</v>
      </c>
      <c r="AB311" s="139">
        <f t="shared" si="23"/>
        <v>21.989043790736627</v>
      </c>
      <c r="AC311" s="139">
        <f t="shared" si="22"/>
        <v>0.83333333333333337</v>
      </c>
      <c r="AD311" s="140">
        <f>-'Calculation Tool'!$O$9*'Interactive Chart'!$K$5*COS(('Interactive Chart'!$AA311-'Interactive Chart'!$K$6+'Calculation Tool'!$O$10/24)*2*PI())</f>
        <v>-11.249850259804884</v>
      </c>
      <c r="AE311" s="140">
        <f>'Calculation Tool'!$O$11*'Interactive Chart'!$F$5*COS(('Interactive Chart'!$AA311-'Interactive Chart'!$F$6+'Calculation Tool'!$O$12/24)*2*PI())</f>
        <v>0</v>
      </c>
      <c r="AF311" s="140">
        <f>-($K$4-$F$4)*'Calculation Tool'!$F$19</f>
        <v>-6.8793619142572293</v>
      </c>
      <c r="AG311" s="141">
        <f t="shared" si="26"/>
        <v>-18.129212174062111</v>
      </c>
      <c r="AH311" s="142">
        <f>AB311+AG311*'Calculation Tool'!$H$7</f>
        <v>19.632246208108551</v>
      </c>
      <c r="AI311" s="46"/>
      <c r="AJ311" s="46"/>
      <c r="AK311" s="143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153"/>
      <c r="BA311" s="144"/>
      <c r="BB311" s="152"/>
      <c r="BC311" s="46"/>
      <c r="BD311" s="46"/>
      <c r="BE311" s="46"/>
      <c r="BF311" s="143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</row>
    <row r="312" spans="1:74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138">
        <f t="shared" si="25"/>
        <v>100.64583333333327</v>
      </c>
      <c r="AB312" s="139">
        <f t="shared" si="23"/>
        <v>21.982889722747714</v>
      </c>
      <c r="AC312" s="139">
        <f t="shared" si="22"/>
        <v>0.83333333333333337</v>
      </c>
      <c r="AD312" s="140">
        <f>-'Calculation Tool'!$O$9*'Interactive Chart'!$K$5*COS(('Interactive Chart'!$AA312-'Interactive Chart'!$K$6+'Calculation Tool'!$O$10/24)*2*PI())</f>
        <v>-11.145771656679429</v>
      </c>
      <c r="AE312" s="140">
        <f>'Calculation Tool'!$O$11*'Interactive Chart'!$F$5*COS(('Interactive Chart'!$AA312-'Interactive Chart'!$F$6+'Calculation Tool'!$O$12/24)*2*PI())</f>
        <v>0</v>
      </c>
      <c r="AF312" s="140">
        <f>-($K$4-$F$4)*'Calculation Tool'!$F$19</f>
        <v>-6.8793619142572293</v>
      </c>
      <c r="AG312" s="141">
        <f t="shared" si="26"/>
        <v>-18.02513357093666</v>
      </c>
      <c r="AH312" s="142">
        <f>AB312+AG312*'Calculation Tool'!$H$7</f>
        <v>19.639622358525948</v>
      </c>
      <c r="AI312" s="46"/>
      <c r="AJ312" s="46"/>
      <c r="AK312" s="143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153"/>
      <c r="BA312" s="144"/>
      <c r="BB312" s="152"/>
      <c r="BC312" s="46"/>
      <c r="BD312" s="46"/>
      <c r="BE312" s="46"/>
      <c r="BF312" s="143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</row>
    <row r="313" spans="1:74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138">
        <f t="shared" si="25"/>
        <v>100.64999999999993</v>
      </c>
      <c r="AB313" s="139">
        <f t="shared" si="23"/>
        <v>21.975376681190419</v>
      </c>
      <c r="AC313" s="139">
        <f t="shared" si="22"/>
        <v>0.83333333333333337</v>
      </c>
      <c r="AD313" s="140">
        <f>-'Calculation Tool'!$O$9*'Interactive Chart'!$K$5*COS(('Interactive Chart'!$AA313-'Interactive Chart'!$K$6+'Calculation Tool'!$O$10/24)*2*PI())</f>
        <v>-11.034054298404191</v>
      </c>
      <c r="AE313" s="140">
        <f>'Calculation Tool'!$O$11*'Interactive Chart'!$F$5*COS(('Interactive Chart'!$AA313-'Interactive Chart'!$F$6+'Calculation Tool'!$O$12/24)*2*PI())</f>
        <v>0</v>
      </c>
      <c r="AF313" s="140">
        <f>-($K$4-$F$4)*'Calculation Tool'!$F$19</f>
        <v>-6.8793619142572293</v>
      </c>
      <c r="AG313" s="141">
        <f t="shared" si="26"/>
        <v>-17.913416212661421</v>
      </c>
      <c r="AH313" s="142">
        <f>AB313+AG313*'Calculation Tool'!$H$7</f>
        <v>19.646632573544434</v>
      </c>
      <c r="AI313" s="46"/>
      <c r="AJ313" s="46"/>
      <c r="AK313" s="143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153"/>
      <c r="BA313" s="144"/>
      <c r="BB313" s="46"/>
      <c r="BC313" s="46"/>
      <c r="BD313" s="46"/>
      <c r="BE313" s="46"/>
      <c r="BF313" s="143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</row>
    <row r="314" spans="1:74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138">
        <f t="shared" si="25"/>
        <v>100.6541666666666</v>
      </c>
      <c r="AB314" s="139">
        <f t="shared" si="23"/>
        <v>21.96650981512807</v>
      </c>
      <c r="AC314" s="139">
        <f t="shared" si="22"/>
        <v>0.83333333333333337</v>
      </c>
      <c r="AD314" s="140">
        <f>-'Calculation Tool'!$O$9*'Interactive Chart'!$K$5*COS(('Interactive Chart'!$AA314-'Interactive Chart'!$K$6+'Calculation Tool'!$O$10/24)*2*PI())</f>
        <v>-10.914774750476663</v>
      </c>
      <c r="AE314" s="140">
        <f>'Calculation Tool'!$O$11*'Interactive Chart'!$F$5*COS(('Interactive Chart'!$AA314-'Interactive Chart'!$F$6+'Calculation Tool'!$O$12/24)*2*PI())</f>
        <v>0</v>
      </c>
      <c r="AF314" s="140">
        <f>-($K$4-$F$4)*'Calculation Tool'!$F$19</f>
        <v>-6.8793619142572293</v>
      </c>
      <c r="AG314" s="141">
        <f t="shared" si="26"/>
        <v>-17.794136664733891</v>
      </c>
      <c r="AH314" s="142">
        <f>AB314+AG314*'Calculation Tool'!$H$7</f>
        <v>19.653272048712665</v>
      </c>
      <c r="AI314" s="46"/>
      <c r="AJ314" s="46"/>
      <c r="AK314" s="143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153"/>
      <c r="BA314" s="144"/>
      <c r="BB314" s="46"/>
      <c r="BC314" s="46"/>
      <c r="BD314" s="46"/>
      <c r="BE314" s="46"/>
      <c r="BF314" s="143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</row>
    <row r="315" spans="1:74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138">
        <f t="shared" si="25"/>
        <v>100.65833333333326</v>
      </c>
      <c r="AB315" s="139">
        <f t="shared" si="23"/>
        <v>21.956295201467835</v>
      </c>
      <c r="AC315" s="139">
        <f t="shared" si="22"/>
        <v>0.83333333333333337</v>
      </c>
      <c r="AD315" s="140">
        <f>-'Calculation Tool'!$O$9*'Interactive Chart'!$K$5*COS(('Interactive Chart'!$AA315-'Interactive Chart'!$K$6+'Calculation Tool'!$O$10/24)*2*PI())</f>
        <v>-10.788014761139811</v>
      </c>
      <c r="AE315" s="140">
        <f>'Calculation Tool'!$O$11*'Interactive Chart'!$F$5*COS(('Interactive Chart'!$AA315-'Interactive Chart'!$F$6+'Calculation Tool'!$O$12/24)*2*PI())</f>
        <v>0</v>
      </c>
      <c r="AF315" s="140">
        <f>-($K$4-$F$4)*'Calculation Tool'!$F$19</f>
        <v>-6.8793619142572293</v>
      </c>
      <c r="AG315" s="141">
        <f t="shared" si="26"/>
        <v>-17.66737667539704</v>
      </c>
      <c r="AH315" s="142">
        <f>AB315+AG315*'Calculation Tool'!$H$7</f>
        <v>19.65953623366622</v>
      </c>
      <c r="AI315" s="46"/>
      <c r="AJ315" s="46"/>
      <c r="AK315" s="143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153"/>
      <c r="BA315" s="144"/>
      <c r="BB315" s="46"/>
      <c r="BC315" s="46"/>
      <c r="BD315" s="46"/>
      <c r="BE315" s="46"/>
      <c r="BF315" s="143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</row>
    <row r="316" spans="1:74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138">
        <f t="shared" si="25"/>
        <v>100.66249999999992</v>
      </c>
      <c r="AB316" s="139">
        <f t="shared" si="23"/>
        <v>21.944739840795595</v>
      </c>
      <c r="AC316" s="139">
        <f t="shared" si="22"/>
        <v>0.83333333333333337</v>
      </c>
      <c r="AD316" s="140">
        <f>-'Calculation Tool'!$O$9*'Interactive Chart'!$K$5*COS(('Interactive Chart'!$AA316-'Interactive Chart'!$K$6+'Calculation Tool'!$O$10/24)*2*PI())</f>
        <v>-10.653861205359622</v>
      </c>
      <c r="AE316" s="140">
        <f>'Calculation Tool'!$O$11*'Interactive Chart'!$F$5*COS(('Interactive Chart'!$AA316-'Interactive Chart'!$F$6+'Calculation Tool'!$O$12/24)*2*PI())</f>
        <v>0</v>
      </c>
      <c r="AF316" s="140">
        <f>-($K$4-$F$4)*'Calculation Tool'!$F$19</f>
        <v>-6.8793619142572293</v>
      </c>
      <c r="AG316" s="141">
        <f t="shared" si="26"/>
        <v>-17.533223119616849</v>
      </c>
      <c r="AH316" s="142">
        <f>AB316+AG316*'Calculation Tool'!$H$7</f>
        <v>19.665420835245406</v>
      </c>
      <c r="AI316" s="46"/>
      <c r="AJ316" s="46"/>
      <c r="AK316" s="143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153"/>
      <c r="BA316" s="144"/>
      <c r="BB316" s="46"/>
      <c r="BC316" s="46"/>
      <c r="BD316" s="46"/>
      <c r="BE316" s="46"/>
      <c r="BF316" s="143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</row>
    <row r="317" spans="1:74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138">
        <f t="shared" si="25"/>
        <v>100.66666666666659</v>
      </c>
      <c r="AB317" s="139">
        <f t="shared" si="23"/>
        <v>21.931851652578395</v>
      </c>
      <c r="AC317" s="139">
        <f t="shared" si="22"/>
        <v>0.83333333333333337</v>
      </c>
      <c r="AD317" s="140">
        <f>-'Calculation Tool'!$O$9*'Interactive Chart'!$K$5*COS(('Interactive Chart'!$AA317-'Interactive Chart'!$K$6+'Calculation Tool'!$O$10/24)*2*PI())</f>
        <v>-10.512406025280944</v>
      </c>
      <c r="AE317" s="140">
        <f>'Calculation Tool'!$O$11*'Interactive Chart'!$F$5*COS(('Interactive Chart'!$AA317-'Interactive Chart'!$F$6+'Calculation Tool'!$O$12/24)*2*PI())</f>
        <v>0</v>
      </c>
      <c r="AF317" s="140">
        <f>-($K$4-$F$4)*'Calculation Tool'!$F$19</f>
        <v>-6.8793619142572293</v>
      </c>
      <c r="AG317" s="141">
        <f t="shared" si="26"/>
        <v>-17.391767939538173</v>
      </c>
      <c r="AH317" s="142">
        <f>AB317+AG317*'Calculation Tool'!$H$7</f>
        <v>19.670921820438434</v>
      </c>
      <c r="AI317" s="46"/>
      <c r="AJ317" s="46"/>
      <c r="AK317" s="143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153"/>
      <c r="BA317" s="144"/>
      <c r="BB317" s="46"/>
      <c r="BC317" s="46"/>
      <c r="BD317" s="46"/>
      <c r="BE317" s="46"/>
      <c r="BF317" s="143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</row>
    <row r="318" spans="1:74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138">
        <f t="shared" si="25"/>
        <v>100.67083333333325</v>
      </c>
      <c r="AB318" s="139">
        <f t="shared" si="23"/>
        <v>21.917639469736724</v>
      </c>
      <c r="AC318" s="139">
        <f t="shared" si="22"/>
        <v>0.83333333333333337</v>
      </c>
      <c r="AD318" s="140">
        <f>-'Calculation Tool'!$O$9*'Interactive Chart'!$K$5*COS(('Interactive Chart'!$AA318-'Interactive Chart'!$K$6+'Calculation Tool'!$O$10/24)*2*PI())</f>
        <v>-10.363746167218927</v>
      </c>
      <c r="AE318" s="140">
        <f>'Calculation Tool'!$O$11*'Interactive Chart'!$F$5*COS(('Interactive Chart'!$AA318-'Interactive Chart'!$F$6+'Calculation Tool'!$O$12/24)*2*PI())</f>
        <v>0</v>
      </c>
      <c r="AF318" s="140">
        <f>-($K$4-$F$4)*'Calculation Tool'!$F$19</f>
        <v>-6.8793619142572293</v>
      </c>
      <c r="AG318" s="141">
        <f t="shared" si="26"/>
        <v>-17.243108081476159</v>
      </c>
      <c r="AH318" s="142">
        <f>AB318+AG318*'Calculation Tool'!$H$7</f>
        <v>19.676035419144824</v>
      </c>
      <c r="AI318" s="46"/>
      <c r="AJ318" s="46"/>
      <c r="AK318" s="143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153"/>
      <c r="BA318" s="144"/>
      <c r="BB318" s="46"/>
      <c r="BC318" s="46"/>
      <c r="BD318" s="46"/>
      <c r="BE318" s="46"/>
      <c r="BF318" s="143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</row>
    <row r="319" spans="1:74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138">
        <f t="shared" si="25"/>
        <v>100.67499999999991</v>
      </c>
      <c r="AB319" s="139">
        <f t="shared" si="23"/>
        <v>21.902113032590663</v>
      </c>
      <c r="AC319" s="139">
        <f t="shared" si="22"/>
        <v>0.83333333333333337</v>
      </c>
      <c r="AD319" s="140">
        <f>-'Calculation Tool'!$O$9*'Interactive Chart'!$K$5*COS(('Interactive Chart'!$AA319-'Interactive Chart'!$K$6+'Calculation Tool'!$O$10/24)*2*PI())</f>
        <v>-10.207983515215252</v>
      </c>
      <c r="AE319" s="140">
        <f>'Calculation Tool'!$O$11*'Interactive Chart'!$F$5*COS(('Interactive Chart'!$AA319-'Interactive Chart'!$F$6+'Calculation Tool'!$O$12/24)*2*PI())</f>
        <v>0</v>
      </c>
      <c r="AF319" s="140">
        <f>-($K$4-$F$4)*'Calculation Tool'!$F$19</f>
        <v>-6.8793619142572293</v>
      </c>
      <c r="AG319" s="141">
        <f t="shared" si="26"/>
        <v>-17.087345429472482</v>
      </c>
      <c r="AH319" s="142">
        <f>AB319+AG319*'Calculation Tool'!$H$7</f>
        <v>19.68075812675924</v>
      </c>
      <c r="AI319" s="46"/>
      <c r="AJ319" s="46"/>
      <c r="AK319" s="143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153"/>
      <c r="BA319" s="144"/>
      <c r="BB319" s="46"/>
      <c r="BC319" s="46"/>
      <c r="BD319" s="46"/>
      <c r="BE319" s="46"/>
      <c r="BF319" s="143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</row>
    <row r="320" spans="1:74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138">
        <f t="shared" si="25"/>
        <v>100.67916666666657</v>
      </c>
      <c r="AB320" s="139">
        <f t="shared" si="23"/>
        <v>21.88528298218473</v>
      </c>
      <c r="AC320" s="139">
        <f t="shared" si="22"/>
        <v>0.83333333333333337</v>
      </c>
      <c r="AD320" s="140">
        <f>-'Calculation Tool'!$O$9*'Interactive Chart'!$K$5*COS(('Interactive Chart'!$AA320-'Interactive Chart'!$K$6+'Calculation Tool'!$O$10/24)*2*PI())</f>
        <v>-10.045224821209732</v>
      </c>
      <c r="AE320" s="140">
        <f>'Calculation Tool'!$O$11*'Interactive Chart'!$F$5*COS(('Interactive Chart'!$AA320-'Interactive Chart'!$F$6+'Calculation Tool'!$O$12/24)*2*PI())</f>
        <v>0</v>
      </c>
      <c r="AF320" s="140">
        <f>-($K$4-$F$4)*'Calculation Tool'!$F$19</f>
        <v>-6.8793619142572293</v>
      </c>
      <c r="AG320" s="141">
        <f t="shared" si="26"/>
        <v>-16.92458673546696</v>
      </c>
      <c r="AH320" s="142">
        <f>AB320+AG320*'Calculation Tool'!$H$7</f>
        <v>19.685086706574026</v>
      </c>
      <c r="AI320" s="46"/>
      <c r="AJ320" s="46"/>
      <c r="AK320" s="143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153"/>
      <c r="BA320" s="144"/>
      <c r="BB320" s="46"/>
      <c r="BC320" s="46"/>
      <c r="BD320" s="46"/>
      <c r="BE320" s="46"/>
      <c r="BF320" s="143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</row>
    <row r="321" spans="1:74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138">
        <f t="shared" si="25"/>
        <v>100.68333333333324</v>
      </c>
      <c r="AB321" s="139">
        <f t="shared" si="23"/>
        <v>21.867160852994871</v>
      </c>
      <c r="AC321" s="139">
        <f t="shared" si="22"/>
        <v>0.83333333333333337</v>
      </c>
      <c r="AD321" s="140">
        <f>-'Calculation Tool'!$O$9*'Interactive Chart'!$K$5*COS(('Interactive Chart'!$AA321-'Interactive Chart'!$K$6+'Calculation Tool'!$O$10/24)*2*PI())</f>
        <v>-9.8755816318819232</v>
      </c>
      <c r="AE321" s="140">
        <f>'Calculation Tool'!$O$11*'Interactive Chart'!$F$5*COS(('Interactive Chart'!$AA321-'Interactive Chart'!$F$6+'Calculation Tool'!$O$12/24)*2*PI())</f>
        <v>0</v>
      </c>
      <c r="AF321" s="140">
        <f>-($K$4-$F$4)*'Calculation Tool'!$F$19</f>
        <v>-6.8793619142572293</v>
      </c>
      <c r="AG321" s="141">
        <f t="shared" si="26"/>
        <v>-16.754943546139152</v>
      </c>
      <c r="AH321" s="142">
        <f>AB321+AG321*'Calculation Tool'!$H$7</f>
        <v>19.68901819199678</v>
      </c>
      <c r="AI321" s="46"/>
      <c r="AJ321" s="46"/>
      <c r="AK321" s="143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153"/>
      <c r="BA321" s="144"/>
      <c r="BB321" s="46"/>
      <c r="BC321" s="46"/>
      <c r="BD321" s="46"/>
      <c r="BE321" s="46"/>
      <c r="BF321" s="143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</row>
    <row r="322" spans="1:74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138">
        <f t="shared" si="25"/>
        <v>100.6874999999999</v>
      </c>
      <c r="AB322" s="139">
        <f t="shared" si="23"/>
        <v>21.847759065023062</v>
      </c>
      <c r="AC322" s="139">
        <f t="shared" si="22"/>
        <v>0.83333333333333337</v>
      </c>
      <c r="AD322" s="140">
        <f>-'Calculation Tool'!$O$9*'Interactive Chart'!$K$5*COS(('Interactive Chart'!$AA322-'Interactive Chart'!$K$6+'Calculation Tool'!$O$10/24)*2*PI())</f>
        <v>-9.6991702122007002</v>
      </c>
      <c r="AE322" s="140">
        <f>'Calculation Tool'!$O$11*'Interactive Chart'!$F$5*COS(('Interactive Chart'!$AA322-'Interactive Chart'!$F$6+'Calculation Tool'!$O$12/24)*2*PI())</f>
        <v>0</v>
      </c>
      <c r="AF322" s="140">
        <f>-($K$4-$F$4)*'Calculation Tool'!$F$19</f>
        <v>-6.8793619142572293</v>
      </c>
      <c r="AG322" s="141">
        <f t="shared" si="26"/>
        <v>-16.57853212645793</v>
      </c>
      <c r="AH322" s="142">
        <f>AB322+AG322*'Calculation Tool'!$H$7</f>
        <v>19.692549888583532</v>
      </c>
      <c r="AI322" s="46"/>
      <c r="AJ322" s="46"/>
      <c r="AK322" s="143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153"/>
      <c r="BA322" s="144"/>
      <c r="BB322" s="46"/>
      <c r="BC322" s="46"/>
      <c r="BD322" s="46"/>
      <c r="BE322" s="46"/>
      <c r="BF322" s="143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</row>
    <row r="323" spans="1:74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138">
        <f t="shared" si="25"/>
        <v>100.69166666666656</v>
      </c>
      <c r="AB323" s="139">
        <f t="shared" si="23"/>
        <v>21.827090915285705</v>
      </c>
      <c r="AC323" s="139">
        <f t="shared" si="22"/>
        <v>0.83333333333333337</v>
      </c>
      <c r="AD323" s="140">
        <f>-'Calculation Tool'!$O$9*'Interactive Chart'!$K$5*COS(('Interactive Chart'!$AA323-'Interactive Chart'!$K$6+'Calculation Tool'!$O$10/24)*2*PI())</f>
        <v>-9.5161114657396393</v>
      </c>
      <c r="AE323" s="140">
        <f>'Calculation Tool'!$O$11*'Interactive Chart'!$F$5*COS(('Interactive Chart'!$AA323-'Interactive Chart'!$F$6+'Calculation Tool'!$O$12/24)*2*PI())</f>
        <v>0</v>
      </c>
      <c r="AF323" s="140">
        <f>-($K$4-$F$4)*'Calculation Tool'!$F$19</f>
        <v>-6.8793619142572293</v>
      </c>
      <c r="AG323" s="141">
        <f t="shared" si="26"/>
        <v>-16.395473379996869</v>
      </c>
      <c r="AH323" s="142">
        <f>AB323+AG323*'Calculation Tool'!$H$7</f>
        <v>19.695679375886112</v>
      </c>
      <c r="AI323" s="46"/>
      <c r="AJ323" s="46"/>
      <c r="AK323" s="143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153"/>
      <c r="BA323" s="144"/>
      <c r="BB323" s="46"/>
      <c r="BC323" s="46"/>
      <c r="BD323" s="46"/>
      <c r="BE323" s="46"/>
      <c r="BF323" s="143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</row>
    <row r="324" spans="1:74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138">
        <f t="shared" si="25"/>
        <v>100.69583333333323</v>
      </c>
      <c r="AB324" s="139">
        <f t="shared" si="23"/>
        <v>21.805170568700337</v>
      </c>
      <c r="AC324" s="139">
        <f t="shared" si="22"/>
        <v>0.83333333333333337</v>
      </c>
      <c r="AD324" s="140">
        <f>-'Calculation Tool'!$O$9*'Interactive Chart'!$K$5*COS(('Interactive Chart'!$AA324-'Interactive Chart'!$K$6+'Calculation Tool'!$O$10/24)*2*PI())</f>
        <v>-9.3265308518203227</v>
      </c>
      <c r="AE324" s="140">
        <f>'Calculation Tool'!$O$11*'Interactive Chart'!$F$5*COS(('Interactive Chart'!$AA324-'Interactive Chart'!$F$6+'Calculation Tool'!$O$12/24)*2*PI())</f>
        <v>0</v>
      </c>
      <c r="AF324" s="140">
        <f>-($K$4-$F$4)*'Calculation Tool'!$F$19</f>
        <v>-6.8793619142572293</v>
      </c>
      <c r="AG324" s="141">
        <f t="shared" si="26"/>
        <v>-16.205892766077554</v>
      </c>
      <c r="AH324" s="142">
        <f>AB324+AG324*'Calculation Tool'!$H$7</f>
        <v>19.698404509110254</v>
      </c>
      <c r="AI324" s="46"/>
      <c r="AJ324" s="46"/>
      <c r="AK324" s="143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153"/>
      <c r="BA324" s="144"/>
      <c r="BB324" s="46"/>
      <c r="BC324" s="46"/>
      <c r="BD324" s="46"/>
      <c r="BE324" s="46"/>
      <c r="BF324" s="143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</row>
    <row r="325" spans="1:74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138">
        <f t="shared" si="25"/>
        <v>100.69999999999989</v>
      </c>
      <c r="AB325" s="139">
        <f t="shared" si="23"/>
        <v>21.782013048377369</v>
      </c>
      <c r="AC325" s="139">
        <f t="shared" si="22"/>
        <v>0.83333333333333337</v>
      </c>
      <c r="AD325" s="140">
        <f>-'Calculation Tool'!$O$9*'Interactive Chart'!$K$5*COS(('Interactive Chart'!$AA325-'Interactive Chart'!$K$6+'Calculation Tool'!$O$10/24)*2*PI())</f>
        <v>-9.130558299526637</v>
      </c>
      <c r="AE325" s="140">
        <f>'Calculation Tool'!$O$11*'Interactive Chart'!$F$5*COS(('Interactive Chart'!$AA325-'Interactive Chart'!$F$6+'Calculation Tool'!$O$12/24)*2*PI())</f>
        <v>0</v>
      </c>
      <c r="AF325" s="140">
        <f>-($K$4-$F$4)*'Calculation Tool'!$F$19</f>
        <v>-6.8793619142572293</v>
      </c>
      <c r="AG325" s="141">
        <f t="shared" si="26"/>
        <v>-16.009920213783865</v>
      </c>
      <c r="AH325" s="142">
        <f>AB325+AG325*'Calculation Tool'!$H$7</f>
        <v>19.700723420585465</v>
      </c>
      <c r="AI325" s="46"/>
      <c r="AJ325" s="46"/>
      <c r="AK325" s="143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153"/>
      <c r="BA325" s="144"/>
      <c r="BB325" s="46"/>
      <c r="BC325" s="46"/>
      <c r="BD325" s="46"/>
      <c r="BE325" s="46"/>
      <c r="BF325" s="143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</row>
    <row r="326" spans="1:74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138">
        <f t="shared" si="25"/>
        <v>100.70416666666655</v>
      </c>
      <c r="AB326" s="139">
        <f t="shared" si="23"/>
        <v>21.757634225324686</v>
      </c>
      <c r="AC326" s="139">
        <f t="shared" si="22"/>
        <v>0.83333333333333337</v>
      </c>
      <c r="AD326" s="140">
        <f>-'Calculation Tool'!$O$9*'Interactive Chart'!$K$5*COS(('Interactive Chart'!$AA326-'Interactive Chart'!$K$6+'Calculation Tool'!$O$10/24)*2*PI())</f>
        <v>-8.9283281186551733</v>
      </c>
      <c r="AE326" s="140">
        <f>'Calculation Tool'!$O$11*'Interactive Chart'!$F$5*COS(('Interactive Chart'!$AA326-'Interactive Chart'!$F$6+'Calculation Tool'!$O$12/24)*2*PI())</f>
        <v>0</v>
      </c>
      <c r="AF326" s="140">
        <f>-($K$4-$F$4)*'Calculation Tool'!$F$19</f>
        <v>-6.8793619142572293</v>
      </c>
      <c r="AG326" s="141">
        <f t="shared" si="26"/>
        <v>-15.807690032912403</v>
      </c>
      <c r="AH326" s="142">
        <f>AB326+AG326*'Calculation Tool'!$H$7</f>
        <v>19.702634521046075</v>
      </c>
      <c r="AI326" s="46"/>
      <c r="AJ326" s="46"/>
      <c r="AK326" s="143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153"/>
      <c r="BA326" s="144"/>
      <c r="BB326" s="46"/>
      <c r="BC326" s="46"/>
      <c r="BD326" s="46"/>
      <c r="BE326" s="46"/>
      <c r="BF326" s="143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</row>
    <row r="327" spans="1:74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138">
        <f t="shared" si="25"/>
        <v>100.70833333333321</v>
      </c>
      <c r="AB327" s="139">
        <f t="shared" si="23"/>
        <v>21.732050807569653</v>
      </c>
      <c r="AC327" s="139">
        <f t="shared" si="22"/>
        <v>0.83333333333333337</v>
      </c>
      <c r="AD327" s="140">
        <f>-'Calculation Tool'!$O$9*'Interactive Chart'!$K$5*COS(('Interactive Chart'!$AA327-'Interactive Chart'!$K$6+'Calculation Tool'!$O$10/24)*2*PI())</f>
        <v>-8.7199789076720347</v>
      </c>
      <c r="AE327" s="140">
        <f>'Calculation Tool'!$O$11*'Interactive Chart'!$F$5*COS(('Interactive Chart'!$AA327-'Interactive Chart'!$F$6+'Calculation Tool'!$O$12/24)*2*PI())</f>
        <v>0</v>
      </c>
      <c r="AF327" s="140">
        <f>-($K$4-$F$4)*'Calculation Tool'!$F$19</f>
        <v>-6.8793619142572293</v>
      </c>
      <c r="AG327" s="141">
        <f t="shared" si="26"/>
        <v>-15.599340821929264</v>
      </c>
      <c r="AH327" s="142">
        <f>AB327+AG327*'Calculation Tool'!$H$7</f>
        <v>19.70413650071885</v>
      </c>
      <c r="AI327" s="46"/>
      <c r="AJ327" s="46"/>
      <c r="AK327" s="143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153"/>
      <c r="BA327" s="144"/>
      <c r="BB327" s="46"/>
      <c r="BC327" s="46"/>
      <c r="BD327" s="46"/>
      <c r="BE327" s="46"/>
      <c r="BF327" s="143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</row>
    <row r="328" spans="1:74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138">
        <f t="shared" si="25"/>
        <v>100.71249999999988</v>
      </c>
      <c r="AB328" s="139">
        <f t="shared" si="23"/>
        <v>21.705280328708977</v>
      </c>
      <c r="AC328" s="139">
        <f t="shared" si="22"/>
        <v>0.83333333333333337</v>
      </c>
      <c r="AD328" s="140">
        <f>-'Calculation Tool'!$O$9*'Interactive Chart'!$K$5*COS(('Interactive Chart'!$AA328-'Interactive Chart'!$K$6+'Calculation Tool'!$O$10/24)*2*PI())</f>
        <v>-8.505653458717342</v>
      </c>
      <c r="AE328" s="140">
        <f>'Calculation Tool'!$O$11*'Interactive Chart'!$F$5*COS(('Interactive Chart'!$AA328-'Interactive Chart'!$F$6+'Calculation Tool'!$O$12/24)*2*PI())</f>
        <v>0</v>
      </c>
      <c r="AF328" s="140">
        <f>-($K$4-$F$4)*'Calculation Tool'!$F$19</f>
        <v>-6.8793619142572293</v>
      </c>
      <c r="AG328" s="141">
        <f t="shared" si="26"/>
        <v>-15.385015372974571</v>
      </c>
      <c r="AH328" s="142">
        <f>AB328+AG328*'Calculation Tool'!$H$7</f>
        <v>19.705228330222283</v>
      </c>
      <c r="AI328" s="46"/>
      <c r="AJ328" s="46"/>
      <c r="AK328" s="143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153"/>
      <c r="BA328" s="144"/>
      <c r="BB328" s="46"/>
      <c r="BC328" s="46"/>
      <c r="BD328" s="46"/>
      <c r="BE328" s="46"/>
      <c r="BF328" s="143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</row>
    <row r="329" spans="1:74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138">
        <f t="shared" si="25"/>
        <v>100.71666666666654</v>
      </c>
      <c r="AB329" s="139">
        <f t="shared" si="23"/>
        <v>21.677341135891776</v>
      </c>
      <c r="AC329" s="139">
        <f t="shared" si="22"/>
        <v>0.83333333333333337</v>
      </c>
      <c r="AD329" s="140">
        <f>-'Calculation Tool'!$O$9*'Interactive Chart'!$K$5*COS(('Interactive Chart'!$AA329-'Interactive Chart'!$K$6+'Calculation Tool'!$O$10/24)*2*PI())</f>
        <v>-8.2854986597489066</v>
      </c>
      <c r="AE329" s="140">
        <f>'Calculation Tool'!$O$11*'Interactive Chart'!$F$5*COS(('Interactive Chart'!$AA329-'Interactive Chart'!$F$6+'Calculation Tool'!$O$12/24)*2*PI())</f>
        <v>0</v>
      </c>
      <c r="AF329" s="140">
        <f>-($K$4-$F$4)*'Calculation Tool'!$F$19</f>
        <v>-6.8793619142572293</v>
      </c>
      <c r="AG329" s="141">
        <f t="shared" si="26"/>
        <v>-15.164860574006136</v>
      </c>
      <c r="AH329" s="142">
        <f>AB329+AG329*'Calculation Tool'!$H$7</f>
        <v>19.705909261270978</v>
      </c>
      <c r="AI329" s="46"/>
      <c r="AJ329" s="46"/>
      <c r="AK329" s="143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153"/>
      <c r="BA329" s="144"/>
      <c r="BB329" s="46"/>
      <c r="BC329" s="46"/>
      <c r="BD329" s="46"/>
      <c r="BE329" s="46"/>
      <c r="BF329" s="143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</row>
    <row r="330" spans="1:74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138">
        <f t="shared" si="25"/>
        <v>100.7208333333332</v>
      </c>
      <c r="AB330" s="139">
        <f t="shared" si="23"/>
        <v>21.648252377244976</v>
      </c>
      <c r="AC330" s="139">
        <f t="shared" si="22"/>
        <v>0.83333333333333337</v>
      </c>
      <c r="AD330" s="140">
        <f>-'Calculation Tool'!$O$9*'Interactive Chart'!$K$5*COS(('Interactive Chart'!$AA330-'Interactive Chart'!$K$6+'Calculation Tool'!$O$10/24)*2*PI())</f>
        <v>-8.0596653938699578</v>
      </c>
      <c r="AE330" s="140">
        <f>'Calculation Tool'!$O$11*'Interactive Chart'!$F$5*COS(('Interactive Chart'!$AA330-'Interactive Chart'!$F$6+'Calculation Tool'!$O$12/24)*2*PI())</f>
        <v>0</v>
      </c>
      <c r="AF330" s="140">
        <f>-($K$4-$F$4)*'Calculation Tool'!$F$19</f>
        <v>-6.8793619142572293</v>
      </c>
      <c r="AG330" s="141">
        <f t="shared" si="26"/>
        <v>-14.939027308127187</v>
      </c>
      <c r="AH330" s="142">
        <f>AB330+AG330*'Calculation Tool'!$H$7</f>
        <v>19.706178827188442</v>
      </c>
      <c r="AI330" s="46"/>
      <c r="AJ330" s="46"/>
      <c r="AK330" s="143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153"/>
      <c r="BA330" s="144"/>
      <c r="BB330" s="46"/>
      <c r="BC330" s="46"/>
      <c r="BD330" s="46"/>
      <c r="BE330" s="46"/>
      <c r="BF330" s="143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</row>
    <row r="331" spans="1:74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138">
        <f t="shared" si="25"/>
        <v>100.72499999999987</v>
      </c>
      <c r="AB331" s="139">
        <f t="shared" si="23"/>
        <v>21.618033988750856</v>
      </c>
      <c r="AC331" s="139">
        <f t="shared" si="22"/>
        <v>0.83333333333333337</v>
      </c>
      <c r="AD331" s="140">
        <f>-'Calculation Tool'!$O$9*'Interactive Chart'!$K$5*COS(('Interactive Chart'!$AA331-'Interactive Chart'!$K$6+'Calculation Tool'!$O$10/24)*2*PI())</f>
        <v>-7.8283084359183439</v>
      </c>
      <c r="AE331" s="140">
        <f>'Calculation Tool'!$O$11*'Interactive Chart'!$F$5*COS(('Interactive Chart'!$AA331-'Interactive Chart'!$F$6+'Calculation Tool'!$O$12/24)*2*PI())</f>
        <v>0</v>
      </c>
      <c r="AF331" s="140">
        <f>-($K$4-$F$4)*'Calculation Tool'!$F$19</f>
        <v>-6.8793619142572293</v>
      </c>
      <c r="AG331" s="141">
        <f t="shared" si="26"/>
        <v>-14.707670350175572</v>
      </c>
      <c r="AH331" s="142">
        <f>AB331+AG331*'Calculation Tool'!$H$7</f>
        <v>19.706036843228031</v>
      </c>
      <c r="AI331" s="46"/>
      <c r="AJ331" s="46"/>
      <c r="AK331" s="143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153"/>
      <c r="BA331" s="144"/>
      <c r="BB331" s="46"/>
      <c r="BC331" s="46"/>
      <c r="BD331" s="46"/>
      <c r="BE331" s="46"/>
      <c r="BF331" s="143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</row>
    <row r="332" spans="1:74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138">
        <f t="shared" si="25"/>
        <v>100.72916666666653</v>
      </c>
      <c r="AB332" s="139">
        <f t="shared" si="23"/>
        <v>21.586706680583582</v>
      </c>
      <c r="AC332" s="139">
        <f t="shared" si="22"/>
        <v>0.83333333333333337</v>
      </c>
      <c r="AD332" s="140">
        <f>-'Calculation Tool'!$O$9*'Interactive Chart'!$K$5*COS(('Interactive Chart'!$AA332-'Interactive Chart'!$K$6+'Calculation Tool'!$O$10/24)*2*PI())</f>
        <v>-7.5915863463974755</v>
      </c>
      <c r="AE332" s="140">
        <f>'Calculation Tool'!$O$11*'Interactive Chart'!$F$5*COS(('Interactive Chart'!$AA332-'Interactive Chart'!$F$6+'Calculation Tool'!$O$12/24)*2*PI())</f>
        <v>0</v>
      </c>
      <c r="AF332" s="140">
        <f>-($K$4-$F$4)*'Calculation Tool'!$F$19</f>
        <v>-6.8793619142572293</v>
      </c>
      <c r="AG332" s="141">
        <f t="shared" si="26"/>
        <v>-14.470948260654705</v>
      </c>
      <c r="AH332" s="142">
        <f>AB332+AG332*'Calculation Tool'!$H$7</f>
        <v>19.70548340669847</v>
      </c>
      <c r="AI332" s="46"/>
      <c r="AJ332" s="46"/>
      <c r="AK332" s="143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153"/>
      <c r="BA332" s="144"/>
      <c r="BB332" s="46"/>
      <c r="BC332" s="46"/>
      <c r="BD332" s="46"/>
      <c r="BE332" s="46"/>
      <c r="BF332" s="143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</row>
    <row r="333" spans="1:74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138">
        <f t="shared" si="25"/>
        <v>100.73333333333319</v>
      </c>
      <c r="AB333" s="139">
        <f t="shared" si="23"/>
        <v>21.554291922915066</v>
      </c>
      <c r="AC333" s="139">
        <f t="shared" si="22"/>
        <v>0.83333333333333337</v>
      </c>
      <c r="AD333" s="140">
        <f>-'Calculation Tool'!$O$9*'Interactive Chart'!$K$5*COS(('Interactive Chart'!$AA333-'Interactive Chart'!$K$6+'Calculation Tool'!$O$10/24)*2*PI())</f>
        <v>-7.3496613628040404</v>
      </c>
      <c r="AE333" s="140">
        <f>'Calculation Tool'!$O$11*'Interactive Chart'!$F$5*COS(('Interactive Chart'!$AA333-'Interactive Chart'!$F$6+'Calculation Tool'!$O$12/24)*2*PI())</f>
        <v>0</v>
      </c>
      <c r="AF333" s="140">
        <f>-($K$4-$F$4)*'Calculation Tool'!$F$19</f>
        <v>-6.8793619142572293</v>
      </c>
      <c r="AG333" s="141">
        <f t="shared" si="26"/>
        <v>-14.22902327706127</v>
      </c>
      <c r="AH333" s="142">
        <f>AB333+AG333*'Calculation Tool'!$H$7</f>
        <v>19.704518896897103</v>
      </c>
      <c r="AI333" s="46"/>
      <c r="AJ333" s="46"/>
      <c r="AK333" s="143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153"/>
      <c r="BA333" s="144"/>
      <c r="BB333" s="46"/>
      <c r="BC333" s="46"/>
      <c r="BD333" s="46"/>
      <c r="BE333" s="46"/>
      <c r="BF333" s="143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</row>
    <row r="334" spans="1:74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138">
        <f t="shared" si="25"/>
        <v>100.73749999999986</v>
      </c>
      <c r="AB334" s="139">
        <f t="shared" si="23"/>
        <v>21.520811931201347</v>
      </c>
      <c r="AC334" s="139">
        <f t="shared" si="22"/>
        <v>0.83333333333333337</v>
      </c>
      <c r="AD334" s="140">
        <f>-'Calculation Tool'!$O$9*'Interactive Chart'!$K$5*COS(('Interactive Chart'!$AA334-'Interactive Chart'!$K$6+'Calculation Tool'!$O$10/24)*2*PI())</f>
        <v>-7.1026992884352689</v>
      </c>
      <c r="AE334" s="140">
        <f>'Calculation Tool'!$O$11*'Interactive Chart'!$F$5*COS(('Interactive Chart'!$AA334-'Interactive Chart'!$F$6+'Calculation Tool'!$O$12/24)*2*PI())</f>
        <v>0</v>
      </c>
      <c r="AF334" s="140">
        <f>-($K$4-$F$4)*'Calculation Tool'!$F$19</f>
        <v>-6.8793619142572293</v>
      </c>
      <c r="AG334" s="141">
        <f t="shared" si="26"/>
        <v>-13.982061202692499</v>
      </c>
      <c r="AH334" s="142">
        <f>AB334+AG334*'Calculation Tool'!$H$7</f>
        <v>19.703143974851322</v>
      </c>
      <c r="AI334" s="46"/>
      <c r="AJ334" s="46"/>
      <c r="AK334" s="143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153"/>
      <c r="BA334" s="144"/>
      <c r="BB334" s="46"/>
      <c r="BC334" s="46"/>
      <c r="BD334" s="46"/>
      <c r="BE334" s="46"/>
      <c r="BF334" s="143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</row>
    <row r="335" spans="1:74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138">
        <f t="shared" si="25"/>
        <v>100.74166666666652</v>
      </c>
      <c r="AB335" s="139">
        <f t="shared" si="23"/>
        <v>21.486289650956088</v>
      </c>
      <c r="AC335" s="139">
        <f t="shared" si="22"/>
        <v>0.83333333333333337</v>
      </c>
      <c r="AD335" s="140">
        <f>-'Calculation Tool'!$O$9*'Interactive Chart'!$K$5*COS(('Interactive Chart'!$AA335-'Interactive Chart'!$K$6+'Calculation Tool'!$O$10/24)*2*PI())</f>
        <v>-6.850869378761943</v>
      </c>
      <c r="AE335" s="140">
        <f>'Calculation Tool'!$O$11*'Interactive Chart'!$F$5*COS(('Interactive Chart'!$AA335-'Interactive Chart'!$F$6+'Calculation Tool'!$O$12/24)*2*PI())</f>
        <v>0</v>
      </c>
      <c r="AF335" s="140">
        <f>-($K$4-$F$4)*'Calculation Tool'!$F$19</f>
        <v>-6.8793619142572293</v>
      </c>
      <c r="AG335" s="141">
        <f t="shared" si="26"/>
        <v>-13.730231293019173</v>
      </c>
      <c r="AH335" s="142">
        <f>AB335+AG335*'Calculation Tool'!$H$7</f>
        <v>19.701359582863596</v>
      </c>
      <c r="AI335" s="46"/>
      <c r="AJ335" s="46"/>
      <c r="AK335" s="143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153"/>
      <c r="BA335" s="144"/>
      <c r="BB335" s="46"/>
      <c r="BC335" s="46"/>
      <c r="BD335" s="46"/>
      <c r="BE335" s="46"/>
      <c r="BF335" s="143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</row>
    <row r="336" spans="1:74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138">
        <f t="shared" si="25"/>
        <v>100.74583333333318</v>
      </c>
      <c r="AB336" s="139">
        <f t="shared" si="23"/>
        <v>21.45074874202589</v>
      </c>
      <c r="AC336" s="139">
        <f t="shared" si="22"/>
        <v>0.83333333333333337</v>
      </c>
      <c r="AD336" s="140">
        <f>-'Calculation Tool'!$O$9*'Interactive Chart'!$K$5*COS(('Interactive Chart'!$AA336-'Interactive Chart'!$K$6+'Calculation Tool'!$O$10/24)*2*PI())</f>
        <v>-6.5943442254260933</v>
      </c>
      <c r="AE336" s="140">
        <f>'Calculation Tool'!$O$11*'Interactive Chart'!$F$5*COS(('Interactive Chart'!$AA336-'Interactive Chart'!$F$6+'Calculation Tool'!$O$12/24)*2*PI())</f>
        <v>0</v>
      </c>
      <c r="AF336" s="140">
        <f>-($K$4-$F$4)*'Calculation Tool'!$F$19</f>
        <v>-6.8793619142572293</v>
      </c>
      <c r="AG336" s="141">
        <f t="shared" si="26"/>
        <v>-13.473706139683323</v>
      </c>
      <c r="AH336" s="142">
        <f>AB336+AG336*'Calculation Tool'!$H$7</f>
        <v>19.699166943867059</v>
      </c>
      <c r="AI336" s="46"/>
      <c r="AJ336" s="46"/>
      <c r="AK336" s="143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153"/>
      <c r="BA336" s="144"/>
      <c r="BB336" s="46"/>
      <c r="BC336" s="46"/>
      <c r="BD336" s="46"/>
      <c r="BE336" s="46"/>
      <c r="BF336" s="143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</row>
    <row r="337" spans="1:74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138">
        <f t="shared" si="25"/>
        <v>100.74999999999984</v>
      </c>
      <c r="AB337" s="139">
        <f t="shared" si="23"/>
        <v>21.414213562374581</v>
      </c>
      <c r="AC337" s="139">
        <f t="shared" si="22"/>
        <v>0.83333333333333337</v>
      </c>
      <c r="AD337" s="140">
        <f>-'Calculation Tool'!$O$9*'Interactive Chart'!$K$5*COS(('Interactive Chart'!$AA337-'Interactive Chart'!$K$6+'Calculation Tool'!$O$10/24)*2*PI())</f>
        <v>-6.3332996379518693</v>
      </c>
      <c r="AE337" s="140">
        <f>'Calculation Tool'!$O$11*'Interactive Chart'!$F$5*COS(('Interactive Chart'!$AA337-'Interactive Chart'!$F$6+'Calculation Tool'!$O$12/24)*2*PI())</f>
        <v>0</v>
      </c>
      <c r="AF337" s="140">
        <f>-($K$4-$F$4)*'Calculation Tool'!$F$19</f>
        <v>-6.8793619142572293</v>
      </c>
      <c r="AG337" s="141">
        <f t="shared" si="26"/>
        <v>-13.212661552209099</v>
      </c>
      <c r="AH337" s="142">
        <f>AB337+AG337*'Calculation Tool'!$H$7</f>
        <v>19.696567560587397</v>
      </c>
      <c r="AI337" s="46"/>
      <c r="AJ337" s="46"/>
      <c r="AK337" s="143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153"/>
      <c r="BA337" s="144"/>
      <c r="BB337" s="46"/>
      <c r="BC337" s="46"/>
      <c r="BD337" s="46"/>
      <c r="BE337" s="46"/>
      <c r="BF337" s="143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</row>
    <row r="338" spans="1:74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138">
        <f t="shared" si="25"/>
        <v>100.75416666666651</v>
      </c>
      <c r="AB338" s="139">
        <f t="shared" si="23"/>
        <v>21.376709151389004</v>
      </c>
      <c r="AC338" s="139">
        <f t="shared" si="22"/>
        <v>0.83333333333333337</v>
      </c>
      <c r="AD338" s="140">
        <f>-'Calculation Tool'!$O$9*'Interactive Chart'!$K$5*COS(('Interactive Chart'!$AA338-'Interactive Chart'!$K$6+'Calculation Tool'!$O$10/24)*2*PI())</f>
        <v>-6.0679145232623259</v>
      </c>
      <c r="AE338" s="140">
        <f>'Calculation Tool'!$O$11*'Interactive Chart'!$F$5*COS(('Interactive Chart'!$AA338-'Interactive Chart'!$F$6+'Calculation Tool'!$O$12/24)*2*PI())</f>
        <v>0</v>
      </c>
      <c r="AF338" s="140">
        <f>-($K$4-$F$4)*'Calculation Tool'!$F$19</f>
        <v>-6.8793619142572293</v>
      </c>
      <c r="AG338" s="141">
        <f t="shared" si="26"/>
        <v>-12.947276437519555</v>
      </c>
      <c r="AH338" s="142">
        <f>AB338+AG338*'Calculation Tool'!$H$7</f>
        <v>19.693563214511464</v>
      </c>
      <c r="AI338" s="46"/>
      <c r="AJ338" s="46"/>
      <c r="AK338" s="143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153"/>
      <c r="BA338" s="144"/>
      <c r="BB338" s="46"/>
      <c r="BC338" s="46"/>
      <c r="BD338" s="46"/>
      <c r="BE338" s="46"/>
      <c r="BF338" s="143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</row>
    <row r="339" spans="1:74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138">
        <f t="shared" si="25"/>
        <v>100.75833333333317</v>
      </c>
      <c r="AB339" s="139">
        <f t="shared" si="23"/>
        <v>21.338261212719225</v>
      </c>
      <c r="AC339" s="139">
        <f t="shared" si="22"/>
        <v>0.83333333333333337</v>
      </c>
      <c r="AD339" s="140">
        <f>-'Calculation Tool'!$O$9*'Interactive Chart'!$K$5*COS(('Interactive Chart'!$AA339-'Interactive Chart'!$K$6+'Calculation Tool'!$O$10/24)*2*PI())</f>
        <v>-5.7983707630564822</v>
      </c>
      <c r="AE339" s="140">
        <f>'Calculation Tool'!$O$11*'Interactive Chart'!$F$5*COS(('Interactive Chart'!$AA339-'Interactive Chart'!$F$6+'Calculation Tool'!$O$12/24)*2*PI())</f>
        <v>0</v>
      </c>
      <c r="AF339" s="140">
        <f>-($K$4-$F$4)*'Calculation Tool'!$F$19</f>
        <v>-6.8793619142572293</v>
      </c>
      <c r="AG339" s="141">
        <f t="shared" si="26"/>
        <v>-12.677732677313712</v>
      </c>
      <c r="AH339" s="142">
        <f>AB339+AG339*'Calculation Tool'!$H$7</f>
        <v>19.690155964668442</v>
      </c>
      <c r="AI339" s="46"/>
      <c r="AJ339" s="46"/>
      <c r="AK339" s="143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153"/>
      <c r="BA339" s="144"/>
      <c r="BB339" s="46"/>
      <c r="BC339" s="46"/>
      <c r="BD339" s="46"/>
      <c r="BE339" s="46"/>
      <c r="BF339" s="143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</row>
    <row r="340" spans="1:74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138">
        <f t="shared" si="25"/>
        <v>100.76249999999983</v>
      </c>
      <c r="AB340" s="139">
        <f t="shared" si="23"/>
        <v>21.298896096662055</v>
      </c>
      <c r="AC340" s="139">
        <f t="shared" si="22"/>
        <v>0.83333333333333337</v>
      </c>
      <c r="AD340" s="140">
        <f>-'Calculation Tool'!$O$9*'Interactive Chart'!$K$5*COS(('Interactive Chart'!$AA340-'Interactive Chart'!$K$6+'Calculation Tool'!$O$10/24)*2*PI())</f>
        <v>-5.5248530891647167</v>
      </c>
      <c r="AE340" s="140">
        <f>'Calculation Tool'!$O$11*'Interactive Chart'!$F$5*COS(('Interactive Chart'!$AA340-'Interactive Chart'!$F$6+'Calculation Tool'!$O$12/24)*2*PI())</f>
        <v>0</v>
      </c>
      <c r="AF340" s="140">
        <f>-($K$4-$F$4)*'Calculation Tool'!$F$19</f>
        <v>-6.8793619142572293</v>
      </c>
      <c r="AG340" s="141">
        <f t="shared" si="26"/>
        <v>-12.404215003421946</v>
      </c>
      <c r="AH340" s="142">
        <f>AB340+AG340*'Calculation Tool'!$H$7</f>
        <v>19.686348146217203</v>
      </c>
      <c r="AI340" s="46"/>
      <c r="AJ340" s="46"/>
      <c r="AK340" s="143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153"/>
      <c r="BA340" s="144"/>
      <c r="BB340" s="46"/>
      <c r="BC340" s="46"/>
      <c r="BD340" s="46"/>
      <c r="BE340" s="46"/>
      <c r="BF340" s="143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</row>
    <row r="341" spans="1:74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138">
        <f t="shared" si="25"/>
        <v>100.7666666666665</v>
      </c>
      <c r="AB341" s="139">
        <f t="shared" si="23"/>
        <v>21.258640782101374</v>
      </c>
      <c r="AC341" s="139">
        <f t="shared" si="22"/>
        <v>0.83333333333333337</v>
      </c>
      <c r="AD341" s="140">
        <f>-'Calculation Tool'!$O$9*'Interactive Chart'!$K$5*COS(('Interactive Chart'!$AA341-'Interactive Chart'!$K$6+'Calculation Tool'!$O$10/24)*2*PI())</f>
        <v>-5.2475489569394149</v>
      </c>
      <c r="AE341" s="140">
        <f>'Calculation Tool'!$O$11*'Interactive Chart'!$F$5*COS(('Interactive Chart'!$AA341-'Interactive Chart'!$F$6+'Calculation Tool'!$O$12/24)*2*PI())</f>
        <v>0</v>
      </c>
      <c r="AF341" s="140">
        <f>-($K$4-$F$4)*'Calculation Tool'!$F$19</f>
        <v>-6.8793619142572293</v>
      </c>
      <c r="AG341" s="141">
        <f t="shared" si="26"/>
        <v>-12.126910871196644</v>
      </c>
      <c r="AH341" s="142">
        <f>AB341+AG341*'Calculation Tool'!$H$7</f>
        <v>19.68214236884581</v>
      </c>
      <c r="AI341" s="46"/>
      <c r="AJ341" s="46"/>
      <c r="AK341" s="143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153"/>
      <c r="BA341" s="144"/>
      <c r="BB341" s="46"/>
      <c r="BC341" s="46"/>
      <c r="BD341" s="46"/>
      <c r="BE341" s="46"/>
      <c r="BF341" s="143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</row>
    <row r="342" spans="1:74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138">
        <f t="shared" si="25"/>
        <v>100.77083333333316</v>
      </c>
      <c r="AB342" s="139">
        <f t="shared" si="23"/>
        <v>21.217522858019144</v>
      </c>
      <c r="AC342" s="139">
        <f t="shared" si="22"/>
        <v>0.83333333333333337</v>
      </c>
      <c r="AD342" s="140">
        <f>-'Calculation Tool'!$O$9*'Interactive Chart'!$K$5*COS(('Interactive Chart'!$AA342-'Interactive Chart'!$K$6+'Calculation Tool'!$O$10/24)*2*PI())</f>
        <v>-4.9666484167787432</v>
      </c>
      <c r="AE342" s="140">
        <f>'Calculation Tool'!$O$11*'Interactive Chart'!$F$5*COS(('Interactive Chart'!$AA342-'Interactive Chart'!$F$6+'Calculation Tool'!$O$12/24)*2*PI())</f>
        <v>0</v>
      </c>
      <c r="AF342" s="140">
        <f>-($K$4-$F$4)*'Calculation Tool'!$F$19</f>
        <v>-6.8793619142572293</v>
      </c>
      <c r="AG342" s="141">
        <f t="shared" si="26"/>
        <v>-11.846010331035973</v>
      </c>
      <c r="AH342" s="142">
        <f>AB342+AG342*'Calculation Tool'!$H$7</f>
        <v>19.677541514984469</v>
      </c>
      <c r="AI342" s="46"/>
      <c r="AJ342" s="46"/>
      <c r="AK342" s="143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153"/>
      <c r="BA342" s="144"/>
      <c r="BB342" s="46"/>
      <c r="BC342" s="46"/>
      <c r="BD342" s="46"/>
      <c r="BE342" s="46"/>
      <c r="BF342" s="143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</row>
    <row r="343" spans="1:74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138">
        <f t="shared" si="25"/>
        <v>100.77499999999982</v>
      </c>
      <c r="AB343" s="139">
        <f t="shared" si="23"/>
        <v>21.17557050458684</v>
      </c>
      <c r="AC343" s="139">
        <f t="shared" si="22"/>
        <v>0.83333333333333337</v>
      </c>
      <c r="AD343" s="140">
        <f>-'Calculation Tool'!$O$9*'Interactive Chart'!$K$5*COS(('Interactive Chart'!$AA343-'Interactive Chart'!$K$6+'Calculation Tool'!$O$10/24)*2*PI())</f>
        <v>-4.6823439838828325</v>
      </c>
      <c r="AE343" s="140">
        <f>'Calculation Tool'!$O$11*'Interactive Chart'!$F$5*COS(('Interactive Chart'!$AA343-'Interactive Chart'!$F$6+'Calculation Tool'!$O$12/24)*2*PI())</f>
        <v>0</v>
      </c>
      <c r="AF343" s="140">
        <f>-($K$4-$F$4)*'Calculation Tool'!$F$19</f>
        <v>-6.8793619142572293</v>
      </c>
      <c r="AG343" s="141">
        <f t="shared" si="26"/>
        <v>-11.561705898140062</v>
      </c>
      <c r="AH343" s="142">
        <f>AB343+AG343*'Calculation Tool'!$H$7</f>
        <v>19.672548737828631</v>
      </c>
      <c r="AI343" s="46"/>
      <c r="AJ343" s="46"/>
      <c r="AK343" s="143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153"/>
      <c r="BA343" s="144"/>
      <c r="BB343" s="46"/>
      <c r="BC343" s="46"/>
      <c r="BD343" s="46"/>
      <c r="BE343" s="46"/>
      <c r="BF343" s="143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</row>
    <row r="344" spans="1:74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138">
        <f t="shared" si="25"/>
        <v>100.77916666666648</v>
      </c>
      <c r="AB344" s="139">
        <f t="shared" si="23"/>
        <v>21.132812473851565</v>
      </c>
      <c r="AC344" s="139">
        <f t="shared" si="22"/>
        <v>0.83333333333333337</v>
      </c>
      <c r="AD344" s="140">
        <f>-'Calculation Tool'!$O$9*'Interactive Chart'!$K$5*COS(('Interactive Chart'!$AA344-'Interactive Chart'!$K$6+'Calculation Tool'!$O$10/24)*2*PI())</f>
        <v>-4.3948305063099191</v>
      </c>
      <c r="AE344" s="140">
        <f>'Calculation Tool'!$O$11*'Interactive Chart'!$F$5*COS(('Interactive Chart'!$AA344-'Interactive Chart'!$F$6+'Calculation Tool'!$O$12/24)*2*PI())</f>
        <v>0</v>
      </c>
      <c r="AF344" s="140">
        <f>-($K$4-$F$4)*'Calculation Tool'!$F$19</f>
        <v>-6.8793619142572293</v>
      </c>
      <c r="AG344" s="141">
        <f t="shared" si="26"/>
        <v>-11.274192420567148</v>
      </c>
      <c r="AH344" s="142">
        <f>AB344+AG344*'Calculation Tool'!$H$7</f>
        <v>19.667167459177836</v>
      </c>
      <c r="AI344" s="46"/>
      <c r="AJ344" s="46"/>
      <c r="AK344" s="143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153"/>
      <c r="BA344" s="144"/>
      <c r="BB344" s="46"/>
      <c r="BC344" s="46"/>
      <c r="BD344" s="46"/>
      <c r="BE344" s="46"/>
      <c r="BF344" s="143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</row>
    <row r="345" spans="1:74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138">
        <f t="shared" si="25"/>
        <v>100.78333333333315</v>
      </c>
      <c r="AB345" s="139">
        <f t="shared" si="23"/>
        <v>21.089278070032147</v>
      </c>
      <c r="AC345" s="139">
        <f t="shared" si="22"/>
        <v>0.83333333333333337</v>
      </c>
      <c r="AD345" s="140">
        <f>-'Calculation Tool'!$O$9*'Interactive Chart'!$K$5*COS(('Interactive Chart'!$AA345-'Interactive Chart'!$K$6+'Calculation Tool'!$O$10/24)*2*PI())</f>
        <v>-4.1043050314334169</v>
      </c>
      <c r="AE345" s="140">
        <f>'Calculation Tool'!$O$11*'Interactive Chart'!$F$5*COS(('Interactive Chart'!$AA345-'Interactive Chart'!$F$6+'Calculation Tool'!$O$12/24)*2*PI())</f>
        <v>0</v>
      </c>
      <c r="AF345" s="140">
        <f>-($K$4-$F$4)*'Calculation Tool'!$F$19</f>
        <v>-6.8793619142572293</v>
      </c>
      <c r="AG345" s="141">
        <f t="shared" si="26"/>
        <v>-10.983666945690647</v>
      </c>
      <c r="AH345" s="142">
        <f>AB345+AG345*'Calculation Tool'!$H$7</f>
        <v>19.661401367092363</v>
      </c>
      <c r="AI345" s="46"/>
      <c r="AJ345" s="46"/>
      <c r="AK345" s="143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153"/>
      <c r="BA345" s="144"/>
      <c r="BB345" s="46"/>
      <c r="BC345" s="46"/>
      <c r="BD345" s="46"/>
      <c r="BE345" s="46"/>
      <c r="BF345" s="143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</row>
    <row r="346" spans="1:74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138">
        <f t="shared" si="25"/>
        <v>100.78749999999981</v>
      </c>
      <c r="AB346" s="139">
        <f t="shared" si="23"/>
        <v>21.044997129433995</v>
      </c>
      <c r="AC346" s="139">
        <f t="shared" si="22"/>
        <v>0.83333333333333337</v>
      </c>
      <c r="AD346" s="140">
        <f>-'Calculation Tool'!$O$9*'Interactive Chart'!$K$5*COS(('Interactive Chart'!$AA346-'Interactive Chart'!$K$6+'Calculation Tool'!$O$10/24)*2*PI())</f>
        <v>-3.810966670904258</v>
      </c>
      <c r="AE346" s="140">
        <f>'Calculation Tool'!$O$11*'Interactive Chart'!$F$5*COS(('Interactive Chart'!$AA346-'Interactive Chart'!$F$6+'Calculation Tool'!$O$12/24)*2*PI())</f>
        <v>0</v>
      </c>
      <c r="AF346" s="140">
        <f>-($K$4-$F$4)*'Calculation Tool'!$F$19</f>
        <v>-6.8793619142572293</v>
      </c>
      <c r="AG346" s="141">
        <f t="shared" si="26"/>
        <v>-10.690328585161488</v>
      </c>
      <c r="AH346" s="142">
        <f>AB346+AG346*'Calculation Tool'!$H$7</f>
        <v>19.655254413363</v>
      </c>
      <c r="AI346" s="46"/>
      <c r="AJ346" s="46"/>
      <c r="AK346" s="143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153"/>
      <c r="BA346" s="144"/>
      <c r="BB346" s="46"/>
      <c r="BC346" s="46"/>
      <c r="BD346" s="46"/>
      <c r="BE346" s="46"/>
      <c r="BF346" s="143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</row>
    <row r="347" spans="1:74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138">
        <f t="shared" si="25"/>
        <v>100.79166666666647</v>
      </c>
      <c r="AB347" s="139">
        <f t="shared" si="23"/>
        <v>21.0000000000021</v>
      </c>
      <c r="AC347" s="139">
        <f t="shared" si="22"/>
        <v>0.83333333333333337</v>
      </c>
      <c r="AD347" s="140">
        <f>-'Calculation Tool'!$O$9*'Interactive Chart'!$K$5*COS(('Interactive Chart'!$AA347-'Interactive Chart'!$K$6+'Calculation Tool'!$O$10/24)*2*PI())</f>
        <v>-3.5150164641796215</v>
      </c>
      <c r="AE347" s="140">
        <f>'Calculation Tool'!$O$11*'Interactive Chart'!$F$5*COS(('Interactive Chart'!$AA347-'Interactive Chart'!$F$6+'Calculation Tool'!$O$12/24)*2*PI())</f>
        <v>0</v>
      </c>
      <c r="AF347" s="140">
        <f>-($K$4-$F$4)*'Calculation Tool'!$F$19</f>
        <v>-6.8793619142572293</v>
      </c>
      <c r="AG347" s="141">
        <f t="shared" si="26"/>
        <v>-10.394378378436851</v>
      </c>
      <c r="AH347" s="142">
        <f>AB347+AG347*'Calculation Tool'!$H$7</f>
        <v>19.648730810805308</v>
      </c>
      <c r="AI347" s="46"/>
      <c r="AJ347" s="46"/>
      <c r="AK347" s="143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153"/>
      <c r="BA347" s="144"/>
      <c r="BB347" s="46"/>
      <c r="BC347" s="46"/>
      <c r="BD347" s="46"/>
      <c r="BE347" s="46"/>
      <c r="BF347" s="143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</row>
    <row r="348" spans="1:74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138">
        <f t="shared" si="25"/>
        <v>100.79583333333314</v>
      </c>
      <c r="AB348" s="139">
        <f t="shared" si="23"/>
        <v>20.954317520521517</v>
      </c>
      <c r="AC348" s="139">
        <f t="shared" si="22"/>
        <v>0.83333333333333337</v>
      </c>
      <c r="AD348" s="140">
        <f>-'Calculation Tool'!$O$9*'Interactive Chart'!$K$5*COS(('Interactive Chart'!$AA348-'Interactive Chart'!$K$6+'Calculation Tool'!$O$10/24)*2*PI())</f>
        <v>-3.2166572407494236</v>
      </c>
      <c r="AE348" s="140">
        <f>'Calculation Tool'!$O$11*'Interactive Chart'!$F$5*COS(('Interactive Chart'!$AA348-'Interactive Chart'!$F$6+'Calculation Tool'!$O$12/24)*2*PI())</f>
        <v>0</v>
      </c>
      <c r="AF348" s="140">
        <f>-($K$4-$F$4)*'Calculation Tool'!$F$19</f>
        <v>-6.8793619142572293</v>
      </c>
      <c r="AG348" s="141">
        <f t="shared" si="26"/>
        <v>-10.096019155006653</v>
      </c>
      <c r="AH348" s="142">
        <f>AB348+AG348*'Calculation Tool'!$H$7</f>
        <v>19.64183503037065</v>
      </c>
      <c r="AI348" s="46"/>
      <c r="AJ348" s="46"/>
      <c r="AK348" s="143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153"/>
      <c r="BA348" s="144"/>
      <c r="BB348" s="46"/>
      <c r="BC348" s="46"/>
      <c r="BD348" s="46"/>
      <c r="BE348" s="46"/>
      <c r="BF348" s="143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</row>
    <row r="349" spans="1:74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138">
        <f t="shared" si="25"/>
        <v>100.7999999999998</v>
      </c>
      <c r="AB349" s="139">
        <f t="shared" si="23"/>
        <v>20.907980999481392</v>
      </c>
      <c r="AC349" s="139">
        <f t="shared" si="22"/>
        <v>0.83333333333333337</v>
      </c>
      <c r="AD349" s="140">
        <f>-'Calculation Tool'!$O$9*'Interactive Chart'!$K$5*COS(('Interactive Chart'!$AA349-'Interactive Chart'!$K$6+'Calculation Tool'!$O$10/24)*2*PI())</f>
        <v>-2.9160934811233368</v>
      </c>
      <c r="AE349" s="140">
        <f>'Calculation Tool'!$O$11*'Interactive Chart'!$F$5*COS(('Interactive Chart'!$AA349-'Interactive Chart'!$F$6+'Calculation Tool'!$O$12/24)*2*PI())</f>
        <v>0</v>
      </c>
      <c r="AF349" s="140">
        <f>-($K$4-$F$4)*'Calculation Tool'!$F$19</f>
        <v>-6.8793619142572293</v>
      </c>
      <c r="AG349" s="141">
        <f t="shared" si="26"/>
        <v>-9.7954553953805661</v>
      </c>
      <c r="AH349" s="142">
        <f>AB349+AG349*'Calculation Tool'!$H$7</f>
        <v>19.634571798081918</v>
      </c>
      <c r="AI349" s="46"/>
      <c r="AJ349" s="46"/>
      <c r="AK349" s="143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153"/>
      <c r="BA349" s="144"/>
      <c r="BB349" s="46"/>
      <c r="BC349" s="46"/>
      <c r="BD349" s="46"/>
      <c r="BE349" s="46"/>
      <c r="BF349" s="143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</row>
    <row r="350" spans="1:74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138">
        <f t="shared" si="25"/>
        <v>100.80416666666646</v>
      </c>
      <c r="AB350" s="139">
        <f t="shared" si="23"/>
        <v>20.861022193618886</v>
      </c>
      <c r="AC350" s="139">
        <f t="shared" si="22"/>
        <v>0.83333333333333337</v>
      </c>
      <c r="AD350" s="140">
        <f>-'Calculation Tool'!$O$9*'Interactive Chart'!$K$5*COS(('Interactive Chart'!$AA350-'Interactive Chart'!$K$6+'Calculation Tool'!$O$10/24)*2*PI())</f>
        <v>-2.6135311766861049</v>
      </c>
      <c r="AE350" s="140">
        <f>'Calculation Tool'!$O$11*'Interactive Chart'!$F$5*COS(('Interactive Chart'!$AA350-'Interactive Chart'!$F$6+'Calculation Tool'!$O$12/24)*2*PI())</f>
        <v>0</v>
      </c>
      <c r="AF350" s="140">
        <f>-($K$4-$F$4)*'Calculation Tool'!$F$19</f>
        <v>-6.8793619142572293</v>
      </c>
      <c r="AG350" s="141">
        <f t="shared" si="26"/>
        <v>-9.4928930909433333</v>
      </c>
      <c r="AH350" s="142">
        <f>AB350+AG350*'Calculation Tool'!$H$7</f>
        <v>19.626946091796253</v>
      </c>
      <c r="AI350" s="46"/>
      <c r="AJ350" s="46"/>
      <c r="AK350" s="143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153"/>
      <c r="BA350" s="144"/>
      <c r="BB350" s="46"/>
      <c r="BC350" s="46"/>
      <c r="BD350" s="46"/>
      <c r="BE350" s="46"/>
      <c r="BF350" s="143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</row>
    <row r="351" spans="1:74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138">
        <f t="shared" si="25"/>
        <v>100.80833333333312</v>
      </c>
      <c r="AB351" s="139">
        <f t="shared" si="23"/>
        <v>20.8134732861541</v>
      </c>
      <c r="AC351" s="139">
        <f t="shared" si="22"/>
        <v>0.83333333333333337</v>
      </c>
      <c r="AD351" s="140">
        <f>-'Calculation Tool'!$O$9*'Interactive Chart'!$K$5*COS(('Interactive Chart'!$AA351-'Interactive Chart'!$K$6+'Calculation Tool'!$O$10/24)*2*PI())</f>
        <v>-2.3091776885291644</v>
      </c>
      <c r="AE351" s="140">
        <f>'Calculation Tool'!$O$11*'Interactive Chart'!$F$5*COS(('Interactive Chart'!$AA351-'Interactive Chart'!$F$6+'Calculation Tool'!$O$12/24)*2*PI())</f>
        <v>0</v>
      </c>
      <c r="AF351" s="140">
        <f>-($K$4-$F$4)*'Calculation Tool'!$F$19</f>
        <v>-6.8793619142572293</v>
      </c>
      <c r="AG351" s="141">
        <f t="shared" si="26"/>
        <v>-9.1885396027863937</v>
      </c>
      <c r="AH351" s="142">
        <f>AB351+AG351*'Calculation Tool'!$H$7</f>
        <v>19.618963137791869</v>
      </c>
      <c r="AI351" s="46"/>
      <c r="AJ351" s="46"/>
      <c r="AK351" s="143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153"/>
      <c r="BA351" s="144"/>
      <c r="BB351" s="46"/>
      <c r="BC351" s="46"/>
      <c r="BD351" s="46"/>
      <c r="BE351" s="46"/>
      <c r="BF351" s="143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</row>
    <row r="352" spans="1:74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138">
        <f t="shared" si="25"/>
        <v>100.81249999999979</v>
      </c>
      <c r="AB352" s="139">
        <f t="shared" si="23"/>
        <v>20.765366864732673</v>
      </c>
      <c r="AC352" s="139">
        <f t="shared" si="22"/>
        <v>0.83333333333333337</v>
      </c>
      <c r="AD352" s="140">
        <f>-'Calculation Tool'!$O$9*'Interactive Chart'!$K$5*COS(('Interactive Chart'!$AA352-'Interactive Chart'!$K$6+'Calculation Tool'!$O$10/24)*2*PI())</f>
        <v>-2.0032416053318349</v>
      </c>
      <c r="AE352" s="140">
        <f>'Calculation Tool'!$O$11*'Interactive Chart'!$F$5*COS(('Interactive Chart'!$AA352-'Interactive Chart'!$F$6+'Calculation Tool'!$O$12/24)*2*PI())</f>
        <v>0</v>
      </c>
      <c r="AF352" s="140">
        <f>-($K$4-$F$4)*'Calculation Tool'!$F$19</f>
        <v>-6.8793619142572293</v>
      </c>
      <c r="AG352" s="141">
        <f t="shared" si="26"/>
        <v>-8.8826035195890647</v>
      </c>
      <c r="AH352" s="142">
        <f>AB352+AG352*'Calculation Tool'!$H$7</f>
        <v>19.610628407186095</v>
      </c>
      <c r="AI352" s="46"/>
      <c r="AJ352" s="46"/>
      <c r="AK352" s="143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153"/>
      <c r="BA352" s="144"/>
      <c r="BB352" s="46"/>
      <c r="BC352" s="46"/>
      <c r="BD352" s="46"/>
      <c r="BE352" s="46"/>
      <c r="BF352" s="143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</row>
    <row r="353" spans="1:74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138">
        <f t="shared" si="25"/>
        <v>100.81666666666645</v>
      </c>
      <c r="AB353" s="139">
        <f t="shared" si="23"/>
        <v>20.716735899093088</v>
      </c>
      <c r="AC353" s="139">
        <f t="shared" si="22"/>
        <v>0.83333333333333337</v>
      </c>
      <c r="AD353" s="140">
        <f>-'Calculation Tool'!$O$9*'Interactive Chart'!$K$5*COS(('Interactive Chart'!$AA353-'Interactive Chart'!$K$6+'Calculation Tool'!$O$10/24)*2*PI())</f>
        <v>-1.6959326004010353</v>
      </c>
      <c r="AE353" s="140">
        <f>'Calculation Tool'!$O$11*'Interactive Chart'!$F$5*COS(('Interactive Chart'!$AA353-'Interactive Chart'!$F$6+'Calculation Tool'!$O$12/24)*2*PI())</f>
        <v>0</v>
      </c>
      <c r="AF353" s="140">
        <f>-($K$4-$F$4)*'Calculation Tool'!$F$19</f>
        <v>-6.8793619142572293</v>
      </c>
      <c r="AG353" s="141">
        <f t="shared" si="26"/>
        <v>-8.575294514658264</v>
      </c>
      <c r="AH353" s="142">
        <f>AB353+AG353*'Calculation Tool'!$H$7</f>
        <v>19.601947612187512</v>
      </c>
      <c r="AI353" s="46"/>
      <c r="AJ353" s="46"/>
      <c r="AK353" s="143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153"/>
      <c r="BA353" s="144"/>
      <c r="BB353" s="46"/>
      <c r="BC353" s="46"/>
      <c r="BD353" s="46"/>
      <c r="BE353" s="46"/>
      <c r="BF353" s="143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</row>
    <row r="354" spans="1:74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138">
        <f t="shared" si="25"/>
        <v>100.82083333333311</v>
      </c>
      <c r="AB354" s="139">
        <f t="shared" si="23"/>
        <v>20.667613718470236</v>
      </c>
      <c r="AC354" s="139">
        <f t="shared" si="22"/>
        <v>0.83333333333333337</v>
      </c>
      <c r="AD354" s="140">
        <f>-'Calculation Tool'!$O$9*'Interactive Chart'!$K$5*COS(('Interactive Chart'!$AA354-'Interactive Chart'!$K$6+'Calculation Tool'!$O$10/24)*2*PI())</f>
        <v>-1.3874612879796424</v>
      </c>
      <c r="AE354" s="140">
        <f>'Calculation Tool'!$O$11*'Interactive Chart'!$F$5*COS(('Interactive Chart'!$AA354-'Interactive Chart'!$F$6+'Calculation Tool'!$O$12/24)*2*PI())</f>
        <v>0</v>
      </c>
      <c r="AF354" s="140">
        <f>-($K$4-$F$4)*'Calculation Tool'!$F$19</f>
        <v>-6.8793619142572293</v>
      </c>
      <c r="AG354" s="141">
        <f t="shared" si="26"/>
        <v>-8.2668232022368713</v>
      </c>
      <c r="AH354" s="142">
        <f>AB354+AG354*'Calculation Tool'!$H$7</f>
        <v>19.592926702179444</v>
      </c>
      <c r="AI354" s="46"/>
      <c r="AJ354" s="46"/>
      <c r="AK354" s="143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153"/>
      <c r="BA354" s="144"/>
      <c r="BB354" s="46"/>
      <c r="BC354" s="46"/>
      <c r="BD354" s="46"/>
      <c r="BE354" s="46"/>
      <c r="BF354" s="143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</row>
    <row r="355" spans="1:74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138">
        <f t="shared" si="25"/>
        <v>100.82499999999978</v>
      </c>
      <c r="AB355" s="139">
        <f t="shared" si="23"/>
        <v>20.618033988752575</v>
      </c>
      <c r="AC355" s="139">
        <f t="shared" si="22"/>
        <v>0.83333333333333337</v>
      </c>
      <c r="AD355" s="140">
        <f>-'Calculation Tool'!$O$9*'Interactive Chart'!$K$5*COS(('Interactive Chart'!$AA355-'Interactive Chart'!$K$6+'Calculation Tool'!$O$10/24)*2*PI())</f>
        <v>-1.0780390788980501</v>
      </c>
      <c r="AE355" s="140">
        <f>'Calculation Tool'!$O$11*'Interactive Chart'!$F$5*COS(('Interactive Chart'!$AA355-'Interactive Chart'!$F$6+'Calculation Tool'!$O$12/24)*2*PI())</f>
        <v>0</v>
      </c>
      <c r="AF355" s="140">
        <f>-($K$4-$F$4)*'Calculation Tool'!$F$19</f>
        <v>-6.8793619142572293</v>
      </c>
      <c r="AG355" s="141">
        <f t="shared" si="26"/>
        <v>-7.9574009931552796</v>
      </c>
      <c r="AH355" s="142">
        <f>AB355+AG355*'Calculation Tool'!$H$7</f>
        <v>19.58357185964239</v>
      </c>
      <c r="AI355" s="46"/>
      <c r="AJ355" s="46"/>
      <c r="AK355" s="143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153"/>
      <c r="BA355" s="144"/>
      <c r="BB355" s="46"/>
      <c r="BC355" s="46"/>
      <c r="BD355" s="46"/>
      <c r="BE355" s="46"/>
      <c r="BF355" s="143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</row>
    <row r="356" spans="1:74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138">
        <f t="shared" si="25"/>
        <v>100.82916666666644</v>
      </c>
      <c r="AB356" s="139">
        <f t="shared" si="23"/>
        <v>20.568030689410733</v>
      </c>
      <c r="AC356" s="139">
        <f t="shared" si="22"/>
        <v>0.83333333333333337</v>
      </c>
      <c r="AD356" s="140">
        <f>-'Calculation Tool'!$O$9*'Interactive Chart'!$K$5*COS(('Interactive Chart'!$AA356-'Interactive Chart'!$K$6+'Calculation Tool'!$O$10/24)*2*PI())</f>
        <v>-0.76787803567969193</v>
      </c>
      <c r="AE356" s="140">
        <f>'Calculation Tool'!$O$11*'Interactive Chart'!$F$5*COS(('Interactive Chart'!$AA356-'Interactive Chart'!$F$6+'Calculation Tool'!$O$12/24)*2*PI())</f>
        <v>0</v>
      </c>
      <c r="AF356" s="140">
        <f>-($K$4-$F$4)*'Calculation Tool'!$F$19</f>
        <v>-6.8793619142572293</v>
      </c>
      <c r="AG356" s="141">
        <f t="shared" si="26"/>
        <v>-7.647239949936921</v>
      </c>
      <c r="AH356" s="142">
        <f>AB356+AG356*'Calculation Tool'!$H$7</f>
        <v>19.573889495918934</v>
      </c>
      <c r="AI356" s="46"/>
      <c r="AJ356" s="46"/>
      <c r="AK356" s="143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153"/>
      <c r="BA356" s="144"/>
      <c r="BB356" s="46"/>
      <c r="BC356" s="46"/>
      <c r="BD356" s="46"/>
      <c r="BE356" s="46"/>
      <c r="BF356" s="143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</row>
    <row r="357" spans="1:74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138">
        <f t="shared" si="25"/>
        <v>100.8333333333331</v>
      </c>
      <c r="AB357" s="139">
        <f t="shared" si="23"/>
        <v>20.517638090207917</v>
      </c>
      <c r="AC357" s="139">
        <f t="shared" si="22"/>
        <v>0.83333333333333337</v>
      </c>
      <c r="AD357" s="140">
        <f>-'Calculation Tool'!$O$9*'Interactive Chart'!$K$5*COS(('Interactive Chart'!$AA357-'Interactive Chart'!$K$6+'Calculation Tool'!$O$10/24)*2*PI())</f>
        <v>-0.45719072721339188</v>
      </c>
      <c r="AE357" s="140">
        <f>'Calculation Tool'!$O$11*'Interactive Chart'!$F$5*COS(('Interactive Chart'!$AA357-'Interactive Chart'!$F$6+'Calculation Tool'!$O$12/24)*2*PI())</f>
        <v>0</v>
      </c>
      <c r="AF357" s="140">
        <f>-($K$4-$F$4)*'Calculation Tool'!$F$19</f>
        <v>-6.8793619142572293</v>
      </c>
      <c r="AG357" s="141">
        <f t="shared" si="26"/>
        <v>-7.3365526414706208</v>
      </c>
      <c r="AH357" s="142">
        <f>AB357+AG357*'Calculation Tool'!$H$7</f>
        <v>19.563886246816736</v>
      </c>
      <c r="AI357" s="46"/>
      <c r="AJ357" s="46"/>
      <c r="AK357" s="143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153"/>
      <c r="BA357" s="144"/>
      <c r="BB357" s="46"/>
      <c r="BC357" s="46"/>
      <c r="BD357" s="46"/>
      <c r="BE357" s="46"/>
      <c r="BF357" s="143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</row>
    <row r="358" spans="1:74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138">
        <f t="shared" si="25"/>
        <v>100.83749999999976</v>
      </c>
      <c r="AB358" s="139">
        <f t="shared" si="23"/>
        <v>20.46689072771467</v>
      </c>
      <c r="AC358" s="139">
        <f t="shared" si="22"/>
        <v>0.83333333333333337</v>
      </c>
      <c r="AD358" s="140">
        <f>-'Calculation Tool'!$O$9*'Interactive Chart'!$K$5*COS(('Interactive Chart'!$AA358-'Interactive Chart'!$K$6+'Calculation Tool'!$O$10/24)*2*PI())</f>
        <v>-0.14619008305849757</v>
      </c>
      <c r="AE358" s="140">
        <f>'Calculation Tool'!$O$11*'Interactive Chart'!$F$5*COS(('Interactive Chart'!$AA358-'Interactive Chart'!$F$6+'Calculation Tool'!$O$12/24)*2*PI())</f>
        <v>0</v>
      </c>
      <c r="AF358" s="140">
        <f>-($K$4-$F$4)*'Calculation Tool'!$F$19</f>
        <v>-6.8793619142572293</v>
      </c>
      <c r="AG358" s="141">
        <f t="shared" si="26"/>
        <v>-7.025551997315727</v>
      </c>
      <c r="AH358" s="142">
        <f>AB358+AG358*'Calculation Tool'!$H$7</f>
        <v>19.553568968063626</v>
      </c>
      <c r="AI358" s="46"/>
      <c r="AJ358" s="46"/>
      <c r="AK358" s="143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153"/>
      <c r="BA358" s="144"/>
      <c r="BB358" s="46"/>
      <c r="BC358" s="46"/>
      <c r="BD358" s="46"/>
      <c r="BE358" s="46"/>
      <c r="BF358" s="143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</row>
    <row r="359" spans="1:74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138">
        <f t="shared" si="25"/>
        <v>100.84166666666643</v>
      </c>
      <c r="AB359" s="139">
        <f t="shared" si="23"/>
        <v>20.415823381638582</v>
      </c>
      <c r="AC359" s="139">
        <f t="shared" si="22"/>
        <v>0.83333333333333337</v>
      </c>
      <c r="AD359" s="140">
        <f>-'Calculation Tool'!$O$9*'Interactive Chart'!$K$5*COS(('Interactive Chart'!$AA359-'Interactive Chart'!$K$6+'Calculation Tool'!$O$10/24)*2*PI())</f>
        <v>0.1649107524769676</v>
      </c>
      <c r="AE359" s="140">
        <f>'Calculation Tool'!$O$11*'Interactive Chart'!$F$5*COS(('Interactive Chart'!$AA359-'Interactive Chart'!$F$6+'Calculation Tool'!$O$12/24)*2*PI())</f>
        <v>0</v>
      </c>
      <c r="AF359" s="140">
        <f>-($K$4-$F$4)*'Calculation Tool'!$F$19</f>
        <v>-6.8793619142572293</v>
      </c>
      <c r="AG359" s="141">
        <f t="shared" si="26"/>
        <v>-6.7144511617802616</v>
      </c>
      <c r="AH359" s="142">
        <f>AB359+AG359*'Calculation Tool'!$H$7</f>
        <v>19.542944730607147</v>
      </c>
      <c r="AI359" s="46"/>
      <c r="AJ359" s="46"/>
      <c r="AK359" s="143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153"/>
      <c r="BA359" s="144"/>
      <c r="BB359" s="46"/>
      <c r="BC359" s="46"/>
      <c r="BD359" s="46"/>
      <c r="BE359" s="46"/>
      <c r="BF359" s="143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</row>
    <row r="360" spans="1:74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138">
        <f t="shared" si="25"/>
        <v>100.84583333333309</v>
      </c>
      <c r="AB360" s="139">
        <f t="shared" si="23"/>
        <v>20.364471050987341</v>
      </c>
      <c r="AC360" s="139">
        <f t="shared" si="22"/>
        <v>0.83333333333333337</v>
      </c>
      <c r="AD360" s="140">
        <f>-'Calculation Tool'!$O$9*'Interactive Chart'!$K$5*COS(('Interactive Chart'!$AA360-'Interactive Chart'!$K$6+'Calculation Tool'!$O$10/24)*2*PI())</f>
        <v>0.47589856641881084</v>
      </c>
      <c r="AE360" s="140">
        <f>'Calculation Tool'!$O$11*'Interactive Chart'!$F$5*COS(('Interactive Chart'!$AA360-'Interactive Chart'!$F$6+'Calculation Tool'!$O$12/24)*2*PI())</f>
        <v>0</v>
      </c>
      <c r="AF360" s="140">
        <f>-($K$4-$F$4)*'Calculation Tool'!$F$19</f>
        <v>-6.8793619142572293</v>
      </c>
      <c r="AG360" s="141">
        <f t="shared" si="26"/>
        <v>-6.4034633478384189</v>
      </c>
      <c r="AH360" s="142">
        <f>AB360+AG360*'Calculation Tool'!$H$7</f>
        <v>19.532020815768345</v>
      </c>
      <c r="AI360" s="46"/>
      <c r="AJ360" s="46"/>
      <c r="AK360" s="143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153"/>
      <c r="BA360" s="144"/>
      <c r="BB360" s="46"/>
      <c r="BC360" s="46"/>
      <c r="BD360" s="46"/>
      <c r="BE360" s="46"/>
      <c r="BF360" s="143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</row>
    <row r="361" spans="1:74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138">
        <f t="shared" si="25"/>
        <v>100.84999999999975</v>
      </c>
      <c r="AB361" s="139">
        <f t="shared" si="23"/>
        <v>20.312868930083486</v>
      </c>
      <c r="AC361" s="139">
        <f t="shared" ref="AC361:AC424" si="27">MIN($AB$127:$AB$567)</f>
        <v>0.83333333333333337</v>
      </c>
      <c r="AD361" s="140">
        <f>-'Calculation Tool'!$O$9*'Interactive Chart'!$K$5*COS(('Interactive Chart'!$AA361-'Interactive Chart'!$K$6+'Calculation Tool'!$O$10/24)*2*PI())</f>
        <v>0.78656022325624497</v>
      </c>
      <c r="AE361" s="140">
        <f>'Calculation Tool'!$O$11*'Interactive Chart'!$F$5*COS(('Interactive Chart'!$AA361-'Interactive Chart'!$F$6+'Calculation Tool'!$O$12/24)*2*PI())</f>
        <v>0</v>
      </c>
      <c r="AF361" s="140">
        <f>-($K$4-$F$4)*'Calculation Tool'!$F$19</f>
        <v>-6.8793619142572293</v>
      </c>
      <c r="AG361" s="141">
        <f t="shared" si="26"/>
        <v>-6.0928016910009841</v>
      </c>
      <c r="AH361" s="142">
        <f>AB361+AG361*'Calculation Tool'!$H$7</f>
        <v>19.520804710253358</v>
      </c>
      <c r="AI361" s="46"/>
      <c r="AJ361" s="46"/>
      <c r="AK361" s="143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153"/>
      <c r="BA361" s="144"/>
      <c r="BB361" s="46"/>
      <c r="BC361" s="46"/>
      <c r="BD361" s="46"/>
      <c r="BE361" s="46"/>
      <c r="BF361" s="143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</row>
    <row r="362" spans="1:74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138">
        <f t="shared" si="25"/>
        <v>100.85416666666642</v>
      </c>
      <c r="AB362" s="139">
        <f t="shared" ref="AB362:AB425" si="28">$K$4+$K$5*COS(($AA362-$K$6)*2*PI())</f>
        <v>20.261052384443328</v>
      </c>
      <c r="AC362" s="139">
        <f t="shared" si="27"/>
        <v>0.83333333333333337</v>
      </c>
      <c r="AD362" s="140">
        <f>-'Calculation Tool'!$O$9*'Interactive Chart'!$K$5*COS(('Interactive Chart'!$AA362-'Interactive Chart'!$K$6+'Calculation Tool'!$O$10/24)*2*PI())</f>
        <v>1.0966828110062181</v>
      </c>
      <c r="AE362" s="140">
        <f>'Calculation Tool'!$O$11*'Interactive Chart'!$F$5*COS(('Interactive Chart'!$AA362-'Interactive Chart'!$F$6+'Calculation Tool'!$O$12/24)*2*PI())</f>
        <v>0</v>
      </c>
      <c r="AF362" s="140">
        <f>-($K$4-$F$4)*'Calculation Tool'!$F$19</f>
        <v>-6.8793619142572293</v>
      </c>
      <c r="AG362" s="141">
        <f t="shared" si="26"/>
        <v>-5.7826791032510112</v>
      </c>
      <c r="AH362" s="142">
        <f>AB362+AG362*'Calculation Tool'!$H$7</f>
        <v>19.509304101020696</v>
      </c>
      <c r="AI362" s="46"/>
      <c r="AJ362" s="46"/>
      <c r="AK362" s="143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153"/>
      <c r="BA362" s="144"/>
      <c r="BB362" s="46"/>
      <c r="BC362" s="46"/>
      <c r="BD362" s="46"/>
      <c r="BE362" s="46"/>
      <c r="BF362" s="143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</row>
    <row r="363" spans="1:74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138">
        <f t="shared" ref="AA363:AA426" si="29">AA362+0.1/24</f>
        <v>100.85833333333308</v>
      </c>
      <c r="AB363" s="139">
        <f t="shared" si="28"/>
        <v>20.209056926538505</v>
      </c>
      <c r="AC363" s="139">
        <f t="shared" si="27"/>
        <v>0.83333333333333337</v>
      </c>
      <c r="AD363" s="140">
        <f>-'Calculation Tool'!$O$9*'Interactive Chart'!$K$5*COS(('Interactive Chart'!$AA363-'Interactive Chart'!$K$6+'Calculation Tool'!$O$10/24)*2*PI())</f>
        <v>1.406053787136714</v>
      </c>
      <c r="AE363" s="140">
        <f>'Calculation Tool'!$O$11*'Interactive Chart'!$F$5*COS(('Interactive Chart'!$AA363-'Interactive Chart'!$F$6+'Calculation Tool'!$O$12/24)*2*PI())</f>
        <v>0</v>
      </c>
      <c r="AF363" s="140">
        <f>-($K$4-$F$4)*'Calculation Tool'!$F$19</f>
        <v>-6.8793619142572293</v>
      </c>
      <c r="AG363" s="141">
        <f t="shared" si="26"/>
        <v>-5.4733081271205153</v>
      </c>
      <c r="AH363" s="142">
        <f>AB363+AG363*'Calculation Tool'!$H$7</f>
        <v>19.497526870012837</v>
      </c>
      <c r="AI363" s="46"/>
      <c r="AJ363" s="46"/>
      <c r="AK363" s="143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153"/>
      <c r="BA363" s="144"/>
      <c r="BB363" s="46"/>
      <c r="BC363" s="46"/>
      <c r="BD363" s="46"/>
      <c r="BE363" s="46"/>
      <c r="BF363" s="143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</row>
    <row r="364" spans="1:74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138">
        <f t="shared" si="29"/>
        <v>100.86249999999974</v>
      </c>
      <c r="AB364" s="139">
        <f t="shared" si="28"/>
        <v>20.156918191459088</v>
      </c>
      <c r="AC364" s="139">
        <f t="shared" si="27"/>
        <v>0.83333333333333337</v>
      </c>
      <c r="AD364" s="140">
        <f>-'Calculation Tool'!$O$9*'Interactive Chart'!$K$5*COS(('Interactive Chart'!$AA364-'Interactive Chart'!$K$6+'Calculation Tool'!$O$10/24)*2*PI())</f>
        <v>1.7144611242368042</v>
      </c>
      <c r="AE364" s="140">
        <f>'Calculation Tool'!$O$11*'Interactive Chart'!$F$5*COS(('Interactive Chart'!$AA364-'Interactive Chart'!$F$6+'Calculation Tool'!$O$12/24)*2*PI())</f>
        <v>0</v>
      </c>
      <c r="AF364" s="140">
        <f>-($K$4-$F$4)*'Calculation Tool'!$F$19</f>
        <v>-6.8793619142572293</v>
      </c>
      <c r="AG364" s="141">
        <f t="shared" si="26"/>
        <v>-5.1649007900204253</v>
      </c>
      <c r="AH364" s="142">
        <f>AB364+AG364*'Calculation Tool'!$H$7</f>
        <v>19.485481088756433</v>
      </c>
      <c r="AI364" s="46"/>
      <c r="AJ364" s="46"/>
      <c r="AK364" s="143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153"/>
      <c r="BA364" s="144"/>
      <c r="BB364" s="46"/>
      <c r="BC364" s="46"/>
      <c r="BD364" s="46"/>
      <c r="BE364" s="46"/>
      <c r="BF364" s="143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</row>
    <row r="365" spans="1:74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138">
        <f t="shared" si="29"/>
        <v>100.8666666666664</v>
      </c>
      <c r="AB365" s="139">
        <f t="shared" si="28"/>
        <v>20.104671912489255</v>
      </c>
      <c r="AC365" s="139">
        <f t="shared" si="27"/>
        <v>0.83333333333333337</v>
      </c>
      <c r="AD365" s="140">
        <f>-'Calculation Tool'!$O$9*'Interactive Chart'!$K$5*COS(('Interactive Chart'!$AA365-'Interactive Chart'!$K$6+'Calculation Tool'!$O$10/24)*2*PI())</f>
        <v>2.0216934553215844</v>
      </c>
      <c r="AE365" s="140">
        <f>'Calculation Tool'!$O$11*'Interactive Chart'!$F$5*COS(('Interactive Chart'!$AA365-'Interactive Chart'!$F$6+'Calculation Tool'!$O$12/24)*2*PI())</f>
        <v>0</v>
      </c>
      <c r="AF365" s="140">
        <f>-($K$4-$F$4)*'Calculation Tool'!$F$19</f>
        <v>-6.8793619142572293</v>
      </c>
      <c r="AG365" s="141">
        <f t="shared" si="26"/>
        <v>-4.8576684589356454</v>
      </c>
      <c r="AH365" s="142">
        <f>AB365+AG365*'Calculation Tool'!$H$7</f>
        <v>19.473175012827621</v>
      </c>
      <c r="AI365" s="46"/>
      <c r="AJ365" s="46"/>
      <c r="AK365" s="143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153"/>
      <c r="BA365" s="144"/>
      <c r="BB365" s="46"/>
      <c r="BC365" s="46"/>
      <c r="BD365" s="46"/>
      <c r="BE365" s="46"/>
      <c r="BF365" s="143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</row>
    <row r="366" spans="1:74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138">
        <f t="shared" si="29"/>
        <v>100.87083333333307</v>
      </c>
      <c r="AB366" s="139">
        <f t="shared" si="28"/>
        <v>20.052353896619081</v>
      </c>
      <c r="AC366" s="139">
        <f t="shared" si="27"/>
        <v>0.83333333333333337</v>
      </c>
      <c r="AD366" s="140">
        <f>-'Calculation Tool'!$O$9*'Interactive Chart'!$K$5*COS(('Interactive Chart'!$AA366-'Interactive Chart'!$K$6+'Calculation Tool'!$O$10/24)*2*PI())</f>
        <v>2.3275402186966021</v>
      </c>
      <c r="AE366" s="140">
        <f>'Calculation Tool'!$O$11*'Interactive Chart'!$F$5*COS(('Interactive Chart'!$AA366-'Interactive Chart'!$F$6+'Calculation Tool'!$O$12/24)*2*PI())</f>
        <v>0</v>
      </c>
      <c r="AF366" s="140">
        <f>-($K$4-$F$4)*'Calculation Tool'!$F$19</f>
        <v>-6.8793619142572293</v>
      </c>
      <c r="AG366" s="141">
        <f t="shared" si="26"/>
        <v>-4.5518216955606272</v>
      </c>
      <c r="AH366" s="142">
        <f>AB366+AG366*'Calculation Tool'!$H$7</f>
        <v>19.460617076196201</v>
      </c>
      <c r="AI366" s="46"/>
      <c r="AJ366" s="46"/>
      <c r="AK366" s="143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153"/>
      <c r="BA366" s="144"/>
      <c r="BB366" s="46"/>
      <c r="BC366" s="46"/>
      <c r="BD366" s="46"/>
      <c r="BE366" s="46"/>
      <c r="BF366" s="143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</row>
    <row r="367" spans="1:74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138">
        <f t="shared" si="29"/>
        <v>100.87499999999973</v>
      </c>
      <c r="AB367" s="139">
        <f t="shared" si="28"/>
        <v>20.000000000003528</v>
      </c>
      <c r="AC367" s="139">
        <f t="shared" si="27"/>
        <v>0.83333333333333337</v>
      </c>
      <c r="AD367" s="140">
        <f>-'Calculation Tool'!$O$9*'Interactive Chart'!$K$5*COS(('Interactive Chart'!$AA367-'Interactive Chart'!$K$6+'Calculation Tool'!$O$10/24)*2*PI())</f>
        <v>2.6317918022702829</v>
      </c>
      <c r="AE367" s="140">
        <f>'Calculation Tool'!$O$11*'Interactive Chart'!$F$5*COS(('Interactive Chart'!$AA367-'Interactive Chart'!$F$6+'Calculation Tool'!$O$12/24)*2*PI())</f>
        <v>0</v>
      </c>
      <c r="AF367" s="140">
        <f>-($K$4-$F$4)*'Calculation Tool'!$F$19</f>
        <v>-6.8793619142572293</v>
      </c>
      <c r="AG367" s="141">
        <f t="shared" si="26"/>
        <v>-4.2475701119869465</v>
      </c>
      <c r="AH367" s="142">
        <f>AB367+AG367*'Calculation Tool'!$H$7</f>
        <v>19.447815885445223</v>
      </c>
      <c r="AI367" s="46"/>
      <c r="AJ367" s="46"/>
      <c r="AK367" s="143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153"/>
      <c r="BA367" s="144"/>
      <c r="BB367" s="46"/>
      <c r="BC367" s="46"/>
      <c r="BD367" s="46"/>
      <c r="BE367" s="46"/>
      <c r="BF367" s="143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</row>
    <row r="368" spans="1:74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138">
        <f t="shared" si="29"/>
        <v>100.87916666666639</v>
      </c>
      <c r="AB368" s="139">
        <f t="shared" si="28"/>
        <v>19.947646103387743</v>
      </c>
      <c r="AC368" s="139">
        <f t="shared" si="27"/>
        <v>0.83333333333333337</v>
      </c>
      <c r="AD368" s="140">
        <f>-'Calculation Tool'!$O$9*'Interactive Chart'!$K$5*COS(('Interactive Chart'!$AA368-'Interactive Chart'!$K$6+'Calculation Tool'!$O$10/24)*2*PI())</f>
        <v>2.9342396872023091</v>
      </c>
      <c r="AE368" s="140">
        <f>'Calculation Tool'!$O$11*'Interactive Chart'!$F$5*COS(('Interactive Chart'!$AA368-'Interactive Chart'!$F$6+'Calculation Tool'!$O$12/24)*2*PI())</f>
        <v>0</v>
      </c>
      <c r="AF368" s="140">
        <f>-($K$4-$F$4)*'Calculation Tool'!$F$19</f>
        <v>-6.8793619142572293</v>
      </c>
      <c r="AG368" s="141">
        <f t="shared" si="26"/>
        <v>-3.9451222270549202</v>
      </c>
      <c r="AH368" s="142">
        <f>AB368+AG368*'Calculation Tool'!$H$7</f>
        <v>19.434780213870603</v>
      </c>
      <c r="AI368" s="46"/>
      <c r="AJ368" s="46"/>
      <c r="AK368" s="143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153"/>
      <c r="BA368" s="144"/>
      <c r="BB368" s="46"/>
      <c r="BC368" s="46"/>
      <c r="BD368" s="46"/>
      <c r="BE368" s="46"/>
      <c r="BF368" s="143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</row>
    <row r="369" spans="1:74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138">
        <f t="shared" si="29"/>
        <v>100.88333333333306</v>
      </c>
      <c r="AB369" s="139">
        <f t="shared" si="28"/>
        <v>19.895328087517562</v>
      </c>
      <c r="AC369" s="139">
        <f t="shared" si="27"/>
        <v>0.83333333333333337</v>
      </c>
      <c r="AD369" s="140">
        <f>-'Calculation Tool'!$O$9*'Interactive Chart'!$K$5*COS(('Interactive Chart'!$AA369-'Interactive Chart'!$K$6+'Calculation Tool'!$O$10/24)*2*PI())</f>
        <v>3.2346765908225845</v>
      </c>
      <c r="AE369" s="140">
        <f>'Calculation Tool'!$O$11*'Interactive Chart'!$F$5*COS(('Interactive Chart'!$AA369-'Interactive Chart'!$F$6+'Calculation Tool'!$O$12/24)*2*PI())</f>
        <v>0</v>
      </c>
      <c r="AF369" s="140">
        <f>-($K$4-$F$4)*'Calculation Tool'!$F$19</f>
        <v>-6.8793619142572293</v>
      </c>
      <c r="AG369" s="141">
        <f t="shared" ref="AG369:AG432" si="30">SUM(AD369:AF369)</f>
        <v>-3.6446853234346448</v>
      </c>
      <c r="AH369" s="142">
        <f>AB369+AG369*'Calculation Tool'!$H$7</f>
        <v>19.421518995471057</v>
      </c>
      <c r="AI369" s="46"/>
      <c r="AJ369" s="46"/>
      <c r="AK369" s="143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153"/>
      <c r="BA369" s="144"/>
      <c r="BB369" s="46"/>
      <c r="BC369" s="46"/>
      <c r="BD369" s="46"/>
      <c r="BE369" s="46"/>
      <c r="BF369" s="143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</row>
    <row r="370" spans="1:74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138">
        <f t="shared" si="29"/>
        <v>100.88749999999972</v>
      </c>
      <c r="AB370" s="139">
        <f t="shared" si="28"/>
        <v>19.843081808547947</v>
      </c>
      <c r="AC370" s="139">
        <f t="shared" si="27"/>
        <v>0.83333333333333337</v>
      </c>
      <c r="AD370" s="140">
        <f>-'Calculation Tool'!$O$9*'Interactive Chart'!$K$5*COS(('Interactive Chart'!$AA370-'Interactive Chart'!$K$6+'Calculation Tool'!$O$10/24)*2*PI())</f>
        <v>3.5328966086832083</v>
      </c>
      <c r="AE370" s="140">
        <f>'Calculation Tool'!$O$11*'Interactive Chart'!$F$5*COS(('Interactive Chart'!$AA370-'Interactive Chart'!$F$6+'Calculation Tool'!$O$12/24)*2*PI())</f>
        <v>0</v>
      </c>
      <c r="AF370" s="140">
        <f>-($K$4-$F$4)*'Calculation Tool'!$F$19</f>
        <v>-6.8793619142572293</v>
      </c>
      <c r="AG370" s="141">
        <f t="shared" si="30"/>
        <v>-3.346465305574021</v>
      </c>
      <c r="AH370" s="142">
        <f>AB370+AG370*'Calculation Tool'!$H$7</f>
        <v>19.408041318823322</v>
      </c>
      <c r="AI370" s="46"/>
      <c r="AJ370" s="46"/>
      <c r="AK370" s="143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153"/>
      <c r="BA370" s="144"/>
      <c r="BB370" s="46"/>
      <c r="BC370" s="46"/>
      <c r="BD370" s="46"/>
      <c r="BE370" s="46"/>
      <c r="BF370" s="143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</row>
    <row r="371" spans="1:74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138">
        <f t="shared" si="29"/>
        <v>100.89166666666638</v>
      </c>
      <c r="AB371" s="139">
        <f t="shared" si="28"/>
        <v>19.790943073468284</v>
      </c>
      <c r="AC371" s="139">
        <f t="shared" si="27"/>
        <v>0.83333333333333337</v>
      </c>
      <c r="AD371" s="140">
        <f>-'Calculation Tool'!$O$9*'Interactive Chart'!$K$5*COS(('Interactive Chart'!$AA371-'Interactive Chart'!$K$6+'Calculation Tool'!$O$10/24)*2*PI())</f>
        <v>3.8286953556790815</v>
      </c>
      <c r="AE371" s="140">
        <f>'Calculation Tool'!$O$11*'Interactive Chart'!$F$5*COS(('Interactive Chart'!$AA371-'Interactive Chart'!$F$6+'Calculation Tool'!$O$12/24)*2*PI())</f>
        <v>0</v>
      </c>
      <c r="AF371" s="140">
        <f>-($K$4-$F$4)*'Calculation Tool'!$F$19</f>
        <v>-6.8793619142572293</v>
      </c>
      <c r="AG371" s="141">
        <f t="shared" si="30"/>
        <v>-3.0506665585781478</v>
      </c>
      <c r="AH371" s="142">
        <f>AB371+AG371*'Calculation Tool'!$H$7</f>
        <v>19.394356420853125</v>
      </c>
      <c r="AI371" s="46"/>
      <c r="AJ371" s="46"/>
      <c r="AK371" s="143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153"/>
      <c r="BA371" s="144"/>
      <c r="BB371" s="46"/>
      <c r="BC371" s="46"/>
      <c r="BD371" s="46"/>
      <c r="BE371" s="46"/>
      <c r="BF371" s="143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</row>
    <row r="372" spans="1:74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138">
        <f t="shared" si="29"/>
        <v>100.89583333333304</v>
      </c>
      <c r="AB372" s="139">
        <f t="shared" si="28"/>
        <v>19.738947615563443</v>
      </c>
      <c r="AC372" s="139">
        <f t="shared" si="27"/>
        <v>0.83333333333333337</v>
      </c>
      <c r="AD372" s="140">
        <f>-'Calculation Tool'!$O$9*'Interactive Chart'!$K$5*COS(('Interactive Chart'!$AA372-'Interactive Chart'!$K$6+'Calculation Tool'!$O$10/24)*2*PI())</f>
        <v>4.1218701061270586</v>
      </c>
      <c r="AE372" s="140">
        <f>'Calculation Tool'!$O$11*'Interactive Chart'!$F$5*COS(('Interactive Chart'!$AA372-'Interactive Chart'!$F$6+'Calculation Tool'!$O$12/24)*2*PI())</f>
        <v>0</v>
      </c>
      <c r="AF372" s="140">
        <f>-($K$4-$F$4)*'Calculation Tool'!$F$19</f>
        <v>-6.8793619142572293</v>
      </c>
      <c r="AG372" s="141">
        <f t="shared" si="30"/>
        <v>-2.7574918081301707</v>
      </c>
      <c r="AH372" s="142">
        <f>AB372+AG372*'Calculation Tool'!$H$7</f>
        <v>19.380473680506523</v>
      </c>
      <c r="AI372" s="46"/>
      <c r="AJ372" s="46"/>
      <c r="AK372" s="143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153"/>
      <c r="BA372" s="144"/>
      <c r="BB372" s="46"/>
      <c r="BC372" s="46"/>
      <c r="BD372" s="46"/>
      <c r="BE372" s="46"/>
      <c r="BF372" s="143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</row>
    <row r="373" spans="1:74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138">
        <f t="shared" si="29"/>
        <v>100.89999999999971</v>
      </c>
      <c r="AB373" s="139">
        <f t="shared" si="28"/>
        <v>19.687131069923257</v>
      </c>
      <c r="AC373" s="139">
        <f t="shared" si="27"/>
        <v>0.83333333333333337</v>
      </c>
      <c r="AD373" s="140">
        <f>-'Calculation Tool'!$O$9*'Interactive Chart'!$K$5*COS(('Interactive Chart'!$AA373-'Interactive Chart'!$K$6+'Calculation Tool'!$O$10/24)*2*PI())</f>
        <v>4.4122199326962983</v>
      </c>
      <c r="AE373" s="140">
        <f>'Calculation Tool'!$O$11*'Interactive Chart'!$F$5*COS(('Interactive Chart'!$AA373-'Interactive Chart'!$F$6+'Calculation Tool'!$O$12/24)*2*PI())</f>
        <v>0</v>
      </c>
      <c r="AF373" s="140">
        <f>-($K$4-$F$4)*'Calculation Tool'!$F$19</f>
        <v>-6.8793619142572293</v>
      </c>
      <c r="AG373" s="141">
        <f t="shared" si="30"/>
        <v>-2.467141981560931</v>
      </c>
      <c r="AH373" s="142">
        <f>AB373+AG373*'Calculation Tool'!$H$7</f>
        <v>19.366402612320336</v>
      </c>
      <c r="AI373" s="46"/>
      <c r="AJ373" s="46"/>
      <c r="AK373" s="143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153"/>
      <c r="BA373" s="144"/>
      <c r="BB373" s="46"/>
      <c r="BC373" s="46"/>
      <c r="BD373" s="46"/>
      <c r="BE373" s="46"/>
      <c r="BF373" s="143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</row>
    <row r="374" spans="1:74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138">
        <f t="shared" si="29"/>
        <v>100.90416666666637</v>
      </c>
      <c r="AB374" s="139">
        <f t="shared" si="28"/>
        <v>19.635528949019374</v>
      </c>
      <c r="AC374" s="139">
        <f t="shared" si="27"/>
        <v>0.83333333333333337</v>
      </c>
      <c r="AD374" s="140">
        <f>-'Calculation Tool'!$O$9*'Interactive Chart'!$K$5*COS(('Interactive Chart'!$AA374-'Interactive Chart'!$K$6+'Calculation Tool'!$O$10/24)*2*PI())</f>
        <v>4.6995458441177274</v>
      </c>
      <c r="AE374" s="140">
        <f>'Calculation Tool'!$O$11*'Interactive Chart'!$F$5*COS(('Interactive Chart'!$AA374-'Interactive Chart'!$F$6+'Calculation Tool'!$O$12/24)*2*PI())</f>
        <v>0</v>
      </c>
      <c r="AF374" s="140">
        <f>-($K$4-$F$4)*'Calculation Tool'!$F$19</f>
        <v>-6.8793619142572293</v>
      </c>
      <c r="AG374" s="141">
        <f t="shared" si="30"/>
        <v>-2.179816070139502</v>
      </c>
      <c r="AH374" s="142">
        <f>AB374+AG374*'Calculation Tool'!$H$7</f>
        <v>19.352152859901238</v>
      </c>
      <c r="AI374" s="46"/>
      <c r="AJ374" s="46"/>
      <c r="AK374" s="143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153"/>
      <c r="BA374" s="144"/>
      <c r="BB374" s="46"/>
      <c r="BC374" s="46"/>
      <c r="BD374" s="46"/>
      <c r="BE374" s="46"/>
      <c r="BF374" s="143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</row>
    <row r="375" spans="1:74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138">
        <f t="shared" si="29"/>
        <v>100.90833333333303</v>
      </c>
      <c r="AB375" s="139">
        <f t="shared" si="28"/>
        <v>19.584176618368318</v>
      </c>
      <c r="AC375" s="139">
        <f t="shared" si="27"/>
        <v>0.83333333333333337</v>
      </c>
      <c r="AD375" s="140">
        <f>-'Calculation Tool'!$O$9*'Interactive Chart'!$K$5*COS(('Interactive Chart'!$AA375-'Interactive Chart'!$K$6+'Calculation Tool'!$O$10/24)*2*PI())</f>
        <v>4.9836509215663991</v>
      </c>
      <c r="AE375" s="140">
        <f>'Calculation Tool'!$O$11*'Interactive Chart'!$F$5*COS(('Interactive Chart'!$AA375-'Interactive Chart'!$F$6+'Calculation Tool'!$O$12/24)*2*PI())</f>
        <v>0</v>
      </c>
      <c r="AF375" s="140">
        <f>-($K$4-$F$4)*'Calculation Tool'!$F$19</f>
        <v>-6.8793619142572293</v>
      </c>
      <c r="AG375" s="141">
        <f t="shared" si="30"/>
        <v>-1.8957109926908302</v>
      </c>
      <c r="AH375" s="142">
        <f>AB375+AG375*'Calculation Tool'!$H$7</f>
        <v>19.33773418931851</v>
      </c>
      <c r="AI375" s="46"/>
      <c r="AJ375" s="46"/>
      <c r="AK375" s="143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153"/>
      <c r="BA375" s="144"/>
      <c r="BB375" s="46"/>
      <c r="BC375" s="46"/>
      <c r="BD375" s="46"/>
      <c r="BE375" s="46"/>
      <c r="BF375" s="143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</row>
    <row r="376" spans="1:74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138">
        <f t="shared" si="29"/>
        <v>100.9124999999997</v>
      </c>
      <c r="AB376" s="139">
        <f t="shared" si="28"/>
        <v>19.53310927229197</v>
      </c>
      <c r="AC376" s="139">
        <f t="shared" si="27"/>
        <v>0.83333333333333337</v>
      </c>
      <c r="AD376" s="140">
        <f>-'Calculation Tool'!$O$9*'Interactive Chart'!$K$5*COS(('Interactive Chart'!$AA376-'Interactive Chart'!$K$6+'Calculation Tool'!$O$10/24)*2*PI())</f>
        <v>5.2643404536111333</v>
      </c>
      <c r="AE376" s="140">
        <f>'Calculation Tool'!$O$11*'Interactive Chart'!$F$5*COS(('Interactive Chart'!$AA376-'Interactive Chart'!$F$6+'Calculation Tool'!$O$12/24)*2*PI())</f>
        <v>0</v>
      </c>
      <c r="AF376" s="140">
        <f>-($K$4-$F$4)*'Calculation Tool'!$F$19</f>
        <v>-6.8793619142572293</v>
      </c>
      <c r="AG376" s="141">
        <f t="shared" si="30"/>
        <v>-1.615021460646096</v>
      </c>
      <c r="AH376" s="142">
        <f>AB376+AG376*'Calculation Tool'!$H$7</f>
        <v>19.323156482407978</v>
      </c>
      <c r="AI376" s="46"/>
      <c r="AJ376" s="46"/>
      <c r="AK376" s="143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153"/>
      <c r="BA376" s="144"/>
      <c r="BB376" s="46"/>
      <c r="BC376" s="46"/>
      <c r="BD376" s="46"/>
      <c r="BE376" s="46"/>
      <c r="BF376" s="143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</row>
    <row r="377" spans="1:74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138">
        <f t="shared" si="29"/>
        <v>100.91666666666636</v>
      </c>
      <c r="AB377" s="139">
        <f t="shared" si="28"/>
        <v>19.48236190979868</v>
      </c>
      <c r="AC377" s="139">
        <f t="shared" si="27"/>
        <v>0.83333333333333337</v>
      </c>
      <c r="AD377" s="140">
        <f>-'Calculation Tool'!$O$9*'Interactive Chart'!$K$5*COS(('Interactive Chart'!$AA377-'Interactive Chart'!$K$6+'Calculation Tool'!$O$10/24)*2*PI())</f>
        <v>5.5414220696698555</v>
      </c>
      <c r="AE377" s="140">
        <f>'Calculation Tool'!$O$11*'Interactive Chart'!$F$5*COS(('Interactive Chart'!$AA377-'Interactive Chart'!$F$6+'Calculation Tool'!$O$12/24)*2*PI())</f>
        <v>0</v>
      </c>
      <c r="AF377" s="140">
        <f>-($K$4-$F$4)*'Calculation Tool'!$F$19</f>
        <v>-6.8793619142572293</v>
      </c>
      <c r="AG377" s="141">
        <f t="shared" si="30"/>
        <v>-1.3379398445873738</v>
      </c>
      <c r="AH377" s="142">
        <f>AB377+AG377*'Calculation Tool'!$H$7</f>
        <v>19.30842973000232</v>
      </c>
      <c r="AI377" s="46"/>
      <c r="AJ377" s="46"/>
      <c r="AK377" s="143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153"/>
      <c r="BA377" s="144"/>
      <c r="BB377" s="46"/>
      <c r="BC377" s="46"/>
      <c r="BD377" s="46"/>
      <c r="BE377" s="46"/>
      <c r="BF377" s="143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</row>
    <row r="378" spans="1:74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138">
        <f t="shared" si="29"/>
        <v>100.92083333333302</v>
      </c>
      <c r="AB378" s="139">
        <f t="shared" si="28"/>
        <v>19.431969310596031</v>
      </c>
      <c r="AC378" s="139">
        <f t="shared" si="27"/>
        <v>0.83333333333333337</v>
      </c>
      <c r="AD378" s="140">
        <f>-'Calculation Tool'!$O$9*'Interactive Chart'!$K$5*COS(('Interactive Chart'!$AA378-'Interactive Chart'!$K$6+'Calculation Tool'!$O$10/24)*2*PI())</f>
        <v>5.8147058718422295</v>
      </c>
      <c r="AE378" s="140">
        <f>'Calculation Tool'!$O$11*'Interactive Chart'!$F$5*COS(('Interactive Chart'!$AA378-'Interactive Chart'!$F$6+'Calculation Tool'!$O$12/24)*2*PI())</f>
        <v>0</v>
      </c>
      <c r="AF378" s="140">
        <f>-($K$4-$F$4)*'Calculation Tool'!$F$19</f>
        <v>-6.8793619142572293</v>
      </c>
      <c r="AG378" s="141">
        <f t="shared" si="30"/>
        <v>-1.0646560424149998</v>
      </c>
      <c r="AH378" s="142">
        <f>AB378+AG378*'Calculation Tool'!$H$7</f>
        <v>19.29356402508208</v>
      </c>
      <c r="AI378" s="46"/>
      <c r="AJ378" s="46"/>
      <c r="AK378" s="143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153"/>
      <c r="BA378" s="144"/>
      <c r="BB378" s="46"/>
      <c r="BC378" s="46"/>
      <c r="BD378" s="46"/>
      <c r="BE378" s="46"/>
      <c r="BF378" s="143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</row>
    <row r="379" spans="1:74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138">
        <f t="shared" si="29"/>
        <v>100.92499999999968</v>
      </c>
      <c r="AB379" s="139">
        <f t="shared" si="28"/>
        <v>19.381966011253915</v>
      </c>
      <c r="AC379" s="139">
        <f t="shared" si="27"/>
        <v>0.83333333333333337</v>
      </c>
      <c r="AD379" s="140">
        <f>-'Calculation Tool'!$O$9*'Interactive Chart'!$K$5*COS(('Interactive Chart'!$AA379-'Interactive Chart'!$K$6+'Calculation Tool'!$O$10/24)*2*PI())</f>
        <v>6.0840045650599173</v>
      </c>
      <c r="AE379" s="140">
        <f>'Calculation Tool'!$O$11*'Interactive Chart'!$F$5*COS(('Interactive Chart'!$AA379-'Interactive Chart'!$F$6+'Calculation Tool'!$O$12/24)*2*PI())</f>
        <v>0</v>
      </c>
      <c r="AF379" s="140">
        <f>-($K$4-$F$4)*'Calculation Tool'!$F$19</f>
        <v>-6.8793619142572293</v>
      </c>
      <c r="AG379" s="141">
        <f t="shared" si="30"/>
        <v>-0.79535734919731205</v>
      </c>
      <c r="AH379" s="142">
        <f>AB379+AG379*'Calculation Tool'!$H$7</f>
        <v>19.278569555858265</v>
      </c>
      <c r="AI379" s="46"/>
      <c r="AJ379" s="46"/>
      <c r="AK379" s="143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153"/>
      <c r="BA379" s="144"/>
      <c r="BB379" s="46"/>
      <c r="BC379" s="46"/>
      <c r="BD379" s="46"/>
      <c r="BE379" s="46"/>
      <c r="BF379" s="143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</row>
    <row r="380" spans="1:74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138">
        <f t="shared" si="29"/>
        <v>100.92916666666635</v>
      </c>
      <c r="AB380" s="139">
        <f t="shared" si="28"/>
        <v>19.332386281536202</v>
      </c>
      <c r="AC380" s="139">
        <f t="shared" si="27"/>
        <v>0.83333333333333337</v>
      </c>
      <c r="AD380" s="140">
        <f>-'Calculation Tool'!$O$9*'Interactive Chart'!$K$5*COS(('Interactive Chart'!$AA380-'Interactive Chart'!$K$6+'Calculation Tool'!$O$10/24)*2*PI())</f>
        <v>6.3491335854526936</v>
      </c>
      <c r="AE380" s="140">
        <f>'Calculation Tool'!$O$11*'Interactive Chart'!$F$5*COS(('Interactive Chart'!$AA380-'Interactive Chart'!$F$6+'Calculation Tool'!$O$12/24)*2*PI())</f>
        <v>0</v>
      </c>
      <c r="AF380" s="140">
        <f>-($K$4-$F$4)*'Calculation Tool'!$F$19</f>
        <v>-6.8793619142572293</v>
      </c>
      <c r="AG380" s="141">
        <f t="shared" si="30"/>
        <v>-0.53022832880453574</v>
      </c>
      <c r="AH380" s="142">
        <f>AB380+AG380*'Calculation Tool'!$H$7</f>
        <v>19.263456598791613</v>
      </c>
      <c r="AI380" s="46"/>
      <c r="AJ380" s="46"/>
      <c r="AK380" s="143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153"/>
      <c r="BA380" s="144"/>
      <c r="BB380" s="46"/>
      <c r="BC380" s="46"/>
      <c r="BD380" s="46"/>
      <c r="BE380" s="46"/>
      <c r="BF380" s="143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</row>
    <row r="381" spans="1:74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138">
        <f t="shared" si="29"/>
        <v>100.93333333333301</v>
      </c>
      <c r="AB381" s="139">
        <f t="shared" si="28"/>
        <v>19.283264100913286</v>
      </c>
      <c r="AC381" s="139">
        <f t="shared" si="27"/>
        <v>0.83333333333333337</v>
      </c>
      <c r="AD381" s="140">
        <f>-'Calculation Tool'!$O$9*'Interactive Chart'!$K$5*COS(('Interactive Chart'!$AA381-'Interactive Chart'!$K$6+'Calculation Tool'!$O$10/24)*2*PI())</f>
        <v>6.6099112268322937</v>
      </c>
      <c r="AE381" s="140">
        <f>'Calculation Tool'!$O$11*'Interactive Chart'!$F$5*COS(('Interactive Chart'!$AA381-'Interactive Chart'!$F$6+'Calculation Tool'!$O$12/24)*2*PI())</f>
        <v>0</v>
      </c>
      <c r="AF381" s="140">
        <f>-($K$4-$F$4)*'Calculation Tool'!$F$19</f>
        <v>-6.8793619142572293</v>
      </c>
      <c r="AG381" s="141">
        <f t="shared" si="30"/>
        <v>-0.26945068742493561</v>
      </c>
      <c r="AH381" s="142">
        <f>AB381+AG381*'Calculation Tool'!$H$7</f>
        <v>19.248235511548042</v>
      </c>
      <c r="AI381" s="46"/>
      <c r="AJ381" s="46"/>
      <c r="AK381" s="143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153"/>
      <c r="BA381" s="144"/>
      <c r="BB381" s="46"/>
      <c r="BC381" s="46"/>
      <c r="BD381" s="46"/>
      <c r="BE381" s="46"/>
      <c r="BF381" s="143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</row>
    <row r="382" spans="1:74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138">
        <f t="shared" si="29"/>
        <v>100.93749999999967</v>
      </c>
      <c r="AB382" s="139">
        <f t="shared" si="28"/>
        <v>19.234633135273633</v>
      </c>
      <c r="AC382" s="139">
        <f t="shared" si="27"/>
        <v>0.83333333333333337</v>
      </c>
      <c r="AD382" s="140">
        <f>-'Calculation Tool'!$O$9*'Interactive Chart'!$K$5*COS(('Interactive Chart'!$AA382-'Interactive Chart'!$K$6+'Calculation Tool'!$O$10/24)*2*PI())</f>
        <v>6.8661587652283478</v>
      </c>
      <c r="AE382" s="140">
        <f>'Calculation Tool'!$O$11*'Interactive Chart'!$F$5*COS(('Interactive Chart'!$AA382-'Interactive Chart'!$F$6+'Calculation Tool'!$O$12/24)*2*PI())</f>
        <v>0</v>
      </c>
      <c r="AF382" s="140">
        <f>-($K$4-$F$4)*'Calculation Tool'!$F$19</f>
        <v>-6.8793619142572293</v>
      </c>
      <c r="AG382" s="141">
        <f t="shared" si="30"/>
        <v>-1.3203149028881533E-2</v>
      </c>
      <c r="AH382" s="142">
        <f>AB382+AG382*'Calculation Tool'!$H$7</f>
        <v>19.232916725899877</v>
      </c>
      <c r="AI382" s="46"/>
      <c r="AJ382" s="46"/>
      <c r="AK382" s="143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153"/>
      <c r="BA382" s="144"/>
      <c r="BB382" s="46"/>
      <c r="BC382" s="46"/>
      <c r="BD382" s="46"/>
      <c r="BE382" s="46"/>
      <c r="BF382" s="143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</row>
    <row r="383" spans="1:74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138">
        <f t="shared" si="29"/>
        <v>100.94166666666634</v>
      </c>
      <c r="AB383" s="139">
        <f t="shared" si="28"/>
        <v>19.186526713852135</v>
      </c>
      <c r="AC383" s="139">
        <f t="shared" si="27"/>
        <v>0.83333333333333337</v>
      </c>
      <c r="AD383" s="140">
        <f>-'Calculation Tool'!$O$9*'Interactive Chart'!$K$5*COS(('Interactive Chart'!$AA383-'Interactive Chart'!$K$6+'Calculation Tool'!$O$10/24)*2*PI())</f>
        <v>7.1177005813801122</v>
      </c>
      <c r="AE383" s="140">
        <f>'Calculation Tool'!$O$11*'Interactive Chart'!$F$5*COS(('Interactive Chart'!$AA383-'Interactive Chart'!$F$6+'Calculation Tool'!$O$12/24)*2*PI())</f>
        <v>0</v>
      </c>
      <c r="AF383" s="140">
        <f>-($K$4-$F$4)*'Calculation Tool'!$F$19</f>
        <v>-6.8793619142572293</v>
      </c>
      <c r="AG383" s="141">
        <f t="shared" si="30"/>
        <v>0.23833866712288287</v>
      </c>
      <c r="AH383" s="142">
        <f>AB383+AG383*'Calculation Tool'!$H$7</f>
        <v>19.21751074057811</v>
      </c>
      <c r="AI383" s="46"/>
      <c r="AJ383" s="46"/>
      <c r="AK383" s="143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153"/>
      <c r="BA383" s="144"/>
      <c r="BB383" s="46"/>
      <c r="BC383" s="46"/>
      <c r="BD383" s="46"/>
      <c r="BE383" s="46"/>
      <c r="BF383" s="143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</row>
    <row r="384" spans="1:74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138">
        <f t="shared" si="29"/>
        <v>100.945833333333</v>
      </c>
      <c r="AB384" s="139">
        <f t="shared" si="28"/>
        <v>19.138977806387274</v>
      </c>
      <c r="AC384" s="139">
        <f t="shared" si="27"/>
        <v>0.83333333333333337</v>
      </c>
      <c r="AD384" s="140">
        <f>-'Calculation Tool'!$O$9*'Interactive Chart'!$K$5*COS(('Interactive Chart'!$AA384-'Interactive Chart'!$K$6+'Calculation Tool'!$O$10/24)*2*PI())</f>
        <v>7.364364281090471</v>
      </c>
      <c r="AE384" s="140">
        <f>'Calculation Tool'!$O$11*'Interactive Chart'!$F$5*COS(('Interactive Chart'!$AA384-'Interactive Chart'!$F$6+'Calculation Tool'!$O$12/24)*2*PI())</f>
        <v>0</v>
      </c>
      <c r="AF384" s="140">
        <f>-($K$4-$F$4)*'Calculation Tool'!$F$19</f>
        <v>-6.8793619142572293</v>
      </c>
      <c r="AG384" s="141">
        <f t="shared" si="30"/>
        <v>0.48500236683324172</v>
      </c>
      <c r="AH384" s="142">
        <f>AB384+AG384*'Calculation Tool'!$H$7</f>
        <v>19.202028114075596</v>
      </c>
      <c r="AI384" s="46"/>
      <c r="AJ384" s="46"/>
      <c r="AK384" s="143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153"/>
      <c r="BA384" s="144"/>
      <c r="BB384" s="46"/>
      <c r="BC384" s="46"/>
      <c r="BD384" s="46"/>
      <c r="BE384" s="46"/>
      <c r="BF384" s="143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</row>
    <row r="385" spans="1:74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138">
        <f t="shared" si="29"/>
        <v>100.94999999999966</v>
      </c>
      <c r="AB385" s="139">
        <f t="shared" si="28"/>
        <v>19.09201900052469</v>
      </c>
      <c r="AC385" s="139">
        <f t="shared" si="27"/>
        <v>0.83333333333333337</v>
      </c>
      <c r="AD385" s="140">
        <f>-'Calculation Tool'!$O$9*'Interactive Chart'!$K$5*COS(('Interactive Chart'!$AA385-'Interactive Chart'!$K$6+'Calculation Tool'!$O$10/24)*2*PI())</f>
        <v>7.6059808133797286</v>
      </c>
      <c r="AE385" s="140">
        <f>'Calculation Tool'!$O$11*'Interactive Chart'!$F$5*COS(('Interactive Chart'!$AA385-'Interactive Chart'!$F$6+'Calculation Tool'!$O$12/24)*2*PI())</f>
        <v>0</v>
      </c>
      <c r="AF385" s="140">
        <f>-($K$4-$F$4)*'Calculation Tool'!$F$19</f>
        <v>-6.8793619142572293</v>
      </c>
      <c r="AG385" s="141">
        <f t="shared" si="30"/>
        <v>0.72661889912249933</v>
      </c>
      <c r="AH385" s="142">
        <f>AB385+AG385*'Calculation Tool'!$H$7</f>
        <v>19.186479457410616</v>
      </c>
      <c r="AI385" s="46"/>
      <c r="AJ385" s="46"/>
      <c r="AK385" s="143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153"/>
      <c r="BA385" s="144"/>
      <c r="BB385" s="46"/>
      <c r="BC385" s="46"/>
      <c r="BD385" s="46"/>
      <c r="BE385" s="46"/>
      <c r="BF385" s="143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</row>
    <row r="386" spans="1:74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138">
        <f t="shared" si="29"/>
        <v>100.95416666666632</v>
      </c>
      <c r="AB386" s="139">
        <f t="shared" si="28"/>
        <v>19.045682479484682</v>
      </c>
      <c r="AC386" s="139">
        <f t="shared" si="27"/>
        <v>0.83333333333333337</v>
      </c>
      <c r="AD386" s="140">
        <f>-'Calculation Tool'!$O$9*'Interactive Chart'!$K$5*COS(('Interactive Chart'!$AA386-'Interactive Chart'!$K$6+'Calculation Tool'!$O$10/24)*2*PI())</f>
        <v>7.8423845863477677</v>
      </c>
      <c r="AE386" s="140">
        <f>'Calculation Tool'!$O$11*'Interactive Chart'!$F$5*COS(('Interactive Chart'!$AA386-'Interactive Chart'!$F$6+'Calculation Tool'!$O$12/24)*2*PI())</f>
        <v>0</v>
      </c>
      <c r="AF386" s="140">
        <f>-($K$4-$F$4)*'Calculation Tool'!$F$19</f>
        <v>-6.8793619142572293</v>
      </c>
      <c r="AG386" s="141">
        <f t="shared" si="30"/>
        <v>0.96302267209053838</v>
      </c>
      <c r="AH386" s="142">
        <f>AB386+AG386*'Calculation Tool'!$H$7</f>
        <v>19.170875426856451</v>
      </c>
      <c r="AI386" s="46"/>
      <c r="AJ386" s="46"/>
      <c r="AK386" s="143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153"/>
      <c r="BA386" s="144"/>
      <c r="BB386" s="46"/>
      <c r="BC386" s="46"/>
      <c r="BD386" s="46"/>
      <c r="BE386" s="46"/>
      <c r="BF386" s="143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</row>
    <row r="387" spans="1:74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138">
        <f t="shared" si="29"/>
        <v>100.95833333333299</v>
      </c>
      <c r="AB387" s="139">
        <f t="shared" si="28"/>
        <v>19.000000000003812</v>
      </c>
      <c r="AC387" s="139">
        <f t="shared" si="27"/>
        <v>0.83333333333333337</v>
      </c>
      <c r="AD387" s="140">
        <f>-'Calculation Tool'!$O$9*'Interactive Chart'!$K$5*COS(('Interactive Chart'!$AA387-'Interactive Chart'!$K$6+'Calculation Tool'!$O$10/24)*2*PI())</f>
        <v>8.0734135806551759</v>
      </c>
      <c r="AE387" s="140">
        <f>'Calculation Tool'!$O$11*'Interactive Chart'!$F$5*COS(('Interactive Chart'!$AA387-'Interactive Chart'!$F$6+'Calculation Tool'!$O$12/24)*2*PI())</f>
        <v>0</v>
      </c>
      <c r="AF387" s="140">
        <f>-($K$4-$F$4)*'Calculation Tool'!$F$19</f>
        <v>-6.8793619142572293</v>
      </c>
      <c r="AG387" s="141">
        <f t="shared" si="30"/>
        <v>1.1940516663979466</v>
      </c>
      <c r="AH387" s="142">
        <f>AB387+AG387*'Calculation Tool'!$H$7</f>
        <v>19.155226716635546</v>
      </c>
      <c r="AI387" s="46"/>
      <c r="AJ387" s="46"/>
      <c r="AK387" s="143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153"/>
      <c r="BA387" s="144"/>
      <c r="BB387" s="46"/>
      <c r="BC387" s="46"/>
      <c r="BD387" s="46"/>
      <c r="BE387" s="46"/>
      <c r="BF387" s="143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</row>
    <row r="388" spans="1:74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138">
        <f t="shared" si="29"/>
        <v>100.96249999999965</v>
      </c>
      <c r="AB388" s="139">
        <f t="shared" si="28"/>
        <v>18.955002870571825</v>
      </c>
      <c r="AC388" s="139">
        <f t="shared" si="27"/>
        <v>0.83333333333333337</v>
      </c>
      <c r="AD388" s="140">
        <f>-'Calculation Tool'!$O$9*'Interactive Chart'!$K$5*COS(('Interactive Chart'!$AA388-'Interactive Chart'!$K$6+'Calculation Tool'!$O$10/24)*2*PI())</f>
        <v>8.2989094605714175</v>
      </c>
      <c r="AE388" s="140">
        <f>'Calculation Tool'!$O$11*'Interactive Chart'!$F$5*COS(('Interactive Chart'!$AA388-'Interactive Chart'!$F$6+'Calculation Tool'!$O$12/24)*2*PI())</f>
        <v>0</v>
      </c>
      <c r="AF388" s="140">
        <f>-($K$4-$F$4)*'Calculation Tool'!$F$19</f>
        <v>-6.8793619142572293</v>
      </c>
      <c r="AG388" s="141">
        <f t="shared" si="30"/>
        <v>1.4195475463141882</v>
      </c>
      <c r="AH388" s="142">
        <f>AB388+AG388*'Calculation Tool'!$H$7</f>
        <v>19.139544051592669</v>
      </c>
      <c r="AI388" s="46"/>
      <c r="AJ388" s="46"/>
      <c r="AK388" s="143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153"/>
      <c r="BA388" s="144"/>
      <c r="BB388" s="46"/>
      <c r="BC388" s="46"/>
      <c r="BD388" s="46"/>
      <c r="BE388" s="46"/>
      <c r="BF388" s="143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</row>
    <row r="389" spans="1:74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138">
        <f t="shared" si="29"/>
        <v>100.96666666666631</v>
      </c>
      <c r="AB389" s="139">
        <f t="shared" si="28"/>
        <v>18.910721929973768</v>
      </c>
      <c r="AC389" s="139">
        <f t="shared" si="27"/>
        <v>0.83333333333333337</v>
      </c>
      <c r="AD389" s="140">
        <f>-'Calculation Tool'!$O$9*'Interactive Chart'!$K$5*COS(('Interactive Chart'!$AA389-'Interactive Chart'!$K$6+'Calculation Tool'!$O$10/24)*2*PI())</f>
        <v>8.5187176824831532</v>
      </c>
      <c r="AE389" s="140">
        <f>'Calculation Tool'!$O$11*'Interactive Chart'!$F$5*COS(('Interactive Chart'!$AA389-'Interactive Chart'!$F$6+'Calculation Tool'!$O$12/24)*2*PI())</f>
        <v>0</v>
      </c>
      <c r="AF389" s="140">
        <f>-($K$4-$F$4)*'Calculation Tool'!$F$19</f>
        <v>-6.8793619142572293</v>
      </c>
      <c r="AG389" s="141">
        <f t="shared" si="30"/>
        <v>1.6393557682259239</v>
      </c>
      <c r="AH389" s="142">
        <f>AB389+AG389*'Calculation Tool'!$H$7</f>
        <v>19.123838179843137</v>
      </c>
      <c r="AI389" s="46"/>
      <c r="AJ389" s="46"/>
      <c r="AK389" s="143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153"/>
      <c r="BA389" s="144"/>
      <c r="BB389" s="46"/>
      <c r="BC389" s="46"/>
      <c r="BD389" s="46"/>
      <c r="BE389" s="46"/>
      <c r="BF389" s="143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</row>
    <row r="390" spans="1:74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138">
        <f t="shared" si="29"/>
        <v>100.97083333333298</v>
      </c>
      <c r="AB390" s="139">
        <f t="shared" si="28"/>
        <v>18.867187526154062</v>
      </c>
      <c r="AC390" s="139">
        <f t="shared" si="27"/>
        <v>0.83333333333333337</v>
      </c>
      <c r="AD390" s="140">
        <f>-'Calculation Tool'!$O$9*'Interactive Chart'!$K$5*COS(('Interactive Chart'!$AA390-'Interactive Chart'!$K$6+'Calculation Tool'!$O$10/24)*2*PI())</f>
        <v>8.7326876008138328</v>
      </c>
      <c r="AE390" s="140">
        <f>'Calculation Tool'!$O$11*'Interactive Chart'!$F$5*COS(('Interactive Chart'!$AA390-'Interactive Chart'!$F$6+'Calculation Tool'!$O$12/24)*2*PI())</f>
        <v>0</v>
      </c>
      <c r="AF390" s="140">
        <f>-($K$4-$F$4)*'Calculation Tool'!$F$19</f>
        <v>-6.8793619142572293</v>
      </c>
      <c r="AG390" s="141">
        <f t="shared" si="30"/>
        <v>1.8533256865566035</v>
      </c>
      <c r="AH390" s="142">
        <f>AB390+AG390*'Calculation Tool'!$H$7</f>
        <v>19.108119865406419</v>
      </c>
      <c r="AI390" s="46"/>
      <c r="AJ390" s="46"/>
      <c r="AK390" s="143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153"/>
      <c r="BA390" s="144"/>
      <c r="BB390" s="46"/>
      <c r="BC390" s="46"/>
      <c r="BD390" s="46"/>
      <c r="BE390" s="46"/>
      <c r="BF390" s="143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</row>
    <row r="391" spans="1:74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138">
        <f t="shared" si="29"/>
        <v>100.97499999999964</v>
      </c>
      <c r="AB391" s="139">
        <f t="shared" si="28"/>
        <v>18.824429495418684</v>
      </c>
      <c r="AC391" s="139">
        <f t="shared" si="27"/>
        <v>0.83333333333333337</v>
      </c>
      <c r="AD391" s="140">
        <f>-'Calculation Tool'!$O$9*'Interactive Chart'!$K$5*COS(('Interactive Chart'!$AA391-'Interactive Chart'!$K$6+'Calculation Tool'!$O$10/24)*2*PI())</f>
        <v>8.9406725712713282</v>
      </c>
      <c r="AE391" s="140">
        <f>'Calculation Tool'!$O$11*'Interactive Chart'!$F$5*COS(('Interactive Chart'!$AA391-'Interactive Chart'!$F$6+'Calculation Tool'!$O$12/24)*2*PI())</f>
        <v>0</v>
      </c>
      <c r="AF391" s="140">
        <f>-($K$4-$F$4)*'Calculation Tool'!$F$19</f>
        <v>-6.8793619142572293</v>
      </c>
      <c r="AG391" s="141">
        <f t="shared" si="30"/>
        <v>2.0613106570140989</v>
      </c>
      <c r="AH391" s="142">
        <f>AB391+AG391*'Calculation Tool'!$H$7</f>
        <v>19.092399880830516</v>
      </c>
      <c r="AI391" s="46"/>
      <c r="AJ391" s="46"/>
      <c r="AK391" s="143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153"/>
      <c r="BA391" s="144"/>
      <c r="BB391" s="46"/>
      <c r="BC391" s="46"/>
      <c r="BD391" s="46"/>
      <c r="BE391" s="46"/>
      <c r="BF391" s="143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</row>
    <row r="392" spans="1:74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138">
        <f t="shared" si="29"/>
        <v>100.9791666666663</v>
      </c>
      <c r="AB392" s="139">
        <f t="shared" si="28"/>
        <v>18.78247714198627</v>
      </c>
      <c r="AC392" s="139">
        <f t="shared" si="27"/>
        <v>0.83333333333333337</v>
      </c>
      <c r="AD392" s="140">
        <f>-'Calculation Tool'!$O$9*'Interactive Chart'!$K$5*COS(('Interactive Chart'!$AA392-'Interactive Chart'!$K$6+'Calculation Tool'!$O$10/24)*2*PI())</f>
        <v>9.1425300513450249</v>
      </c>
      <c r="AE392" s="140">
        <f>'Calculation Tool'!$O$11*'Interactive Chart'!$F$5*COS(('Interactive Chart'!$AA392-'Interactive Chart'!$F$6+'Calculation Tool'!$O$12/24)*2*PI())</f>
        <v>0</v>
      </c>
      <c r="AF392" s="140">
        <f>-($K$4-$F$4)*'Calculation Tool'!$F$19</f>
        <v>-6.8793619142572293</v>
      </c>
      <c r="AG392" s="141">
        <f t="shared" si="30"/>
        <v>2.2631681370877956</v>
      </c>
      <c r="AH392" s="142">
        <f>AB392+AG392*'Calculation Tool'!$H$7</f>
        <v>19.076688999807683</v>
      </c>
      <c r="AI392" s="46"/>
      <c r="AJ392" s="46"/>
      <c r="AK392" s="143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153"/>
      <c r="BA392" s="144"/>
      <c r="BB392" s="46"/>
      <c r="BC392" s="46"/>
      <c r="BD392" s="46"/>
      <c r="BE392" s="46"/>
      <c r="BF392" s="143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</row>
    <row r="393" spans="1:74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138">
        <f t="shared" si="29"/>
        <v>100.98333333333296</v>
      </c>
      <c r="AB393" s="139">
        <f t="shared" si="28"/>
        <v>18.741359217903934</v>
      </c>
      <c r="AC393" s="139">
        <f t="shared" si="27"/>
        <v>0.83333333333333337</v>
      </c>
      <c r="AD393" s="140">
        <f>-'Calculation Tool'!$O$9*'Interactive Chart'!$K$5*COS(('Interactive Chart'!$AA393-'Interactive Chart'!$K$6+'Calculation Tool'!$O$10/24)*2*PI())</f>
        <v>9.3381216980002524</v>
      </c>
      <c r="AE393" s="140">
        <f>'Calculation Tool'!$O$11*'Interactive Chart'!$F$5*COS(('Interactive Chart'!$AA393-'Interactive Chart'!$F$6+'Calculation Tool'!$O$12/24)*2*PI())</f>
        <v>0</v>
      </c>
      <c r="AF393" s="140">
        <f>-($K$4-$F$4)*'Calculation Tool'!$F$19</f>
        <v>-6.8793619142572293</v>
      </c>
      <c r="AG393" s="141">
        <f t="shared" si="30"/>
        <v>2.4587597837430231</v>
      </c>
      <c r="AH393" s="142">
        <f>AB393+AG393*'Calculation Tool'!$H$7</f>
        <v>19.060997989790526</v>
      </c>
      <c r="AI393" s="46"/>
      <c r="AJ393" s="46"/>
      <c r="AK393" s="143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153"/>
      <c r="BA393" s="144"/>
      <c r="BB393" s="46"/>
      <c r="BC393" s="46"/>
      <c r="BD393" s="46"/>
      <c r="BE393" s="46"/>
      <c r="BF393" s="143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</row>
    <row r="394" spans="1:74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138">
        <f t="shared" si="29"/>
        <v>100.98749999999963</v>
      </c>
      <c r="AB394" s="139">
        <f t="shared" si="28"/>
        <v>18.701103903343309</v>
      </c>
      <c r="AC394" s="139">
        <f t="shared" si="27"/>
        <v>0.83333333333333337</v>
      </c>
      <c r="AD394" s="140">
        <f>-'Calculation Tool'!$O$9*'Interactive Chart'!$K$5*COS(('Interactive Chart'!$AA394-'Interactive Chart'!$K$6+'Calculation Tool'!$O$10/24)*2*PI())</f>
        <v>9.52731346249411</v>
      </c>
      <c r="AE394" s="140">
        <f>'Calculation Tool'!$O$11*'Interactive Chart'!$F$5*COS(('Interactive Chart'!$AA394-'Interactive Chart'!$F$6+'Calculation Tool'!$O$12/24)*2*PI())</f>
        <v>0</v>
      </c>
      <c r="AF394" s="140">
        <f>-($K$4-$F$4)*'Calculation Tool'!$F$19</f>
        <v>-6.8793619142572293</v>
      </c>
      <c r="AG394" s="141">
        <f t="shared" si="30"/>
        <v>2.6479515482368807</v>
      </c>
      <c r="AH394" s="142">
        <f>AB394+AG394*'Calculation Tool'!$H$7</f>
        <v>19.045337604614105</v>
      </c>
      <c r="AI394" s="46"/>
      <c r="AJ394" s="46"/>
      <c r="AK394" s="143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153"/>
      <c r="BA394" s="144"/>
      <c r="BB394" s="46"/>
      <c r="BC394" s="46"/>
      <c r="BD394" s="46"/>
      <c r="BE394" s="46"/>
      <c r="BF394" s="143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</row>
    <row r="395" spans="1:74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138">
        <f t="shared" si="29"/>
        <v>100.99166666666629</v>
      </c>
      <c r="AB395" s="139">
        <f t="shared" si="28"/>
        <v>18.661738787285849</v>
      </c>
      <c r="AC395" s="139">
        <f t="shared" si="27"/>
        <v>0.83333333333333337</v>
      </c>
      <c r="AD395" s="140">
        <f>-'Calculation Tool'!$O$9*'Interactive Chart'!$K$5*COS(('Interactive Chart'!$AA395-'Interactive Chart'!$K$6+'Calculation Tool'!$O$10/24)*2*PI())</f>
        <v>9.7099756822406924</v>
      </c>
      <c r="AE395" s="140">
        <f>'Calculation Tool'!$O$11*'Interactive Chart'!$F$5*COS(('Interactive Chart'!$AA395-'Interactive Chart'!$F$6+'Calculation Tool'!$O$12/24)*2*PI())</f>
        <v>0</v>
      </c>
      <c r="AF395" s="140">
        <f>-($K$4-$F$4)*'Calculation Tool'!$F$19</f>
        <v>-6.8793619142572293</v>
      </c>
      <c r="AG395" s="141">
        <f t="shared" si="30"/>
        <v>2.8306137679834631</v>
      </c>
      <c r="AH395" s="142">
        <f>AB395+AG395*'Calculation Tool'!$H$7</f>
        <v>19.029718577123699</v>
      </c>
      <c r="AI395" s="46"/>
      <c r="AJ395" s="46"/>
      <c r="AK395" s="143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153"/>
      <c r="BA395" s="144"/>
      <c r="BB395" s="46"/>
      <c r="BC395" s="46"/>
      <c r="BD395" s="46"/>
      <c r="BE395" s="46"/>
      <c r="BF395" s="143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</row>
    <row r="396" spans="1:74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138">
        <f t="shared" si="29"/>
        <v>100.99583333333295</v>
      </c>
      <c r="AB396" s="139">
        <f t="shared" si="28"/>
        <v>18.623290848615945</v>
      </c>
      <c r="AC396" s="139">
        <f t="shared" si="27"/>
        <v>0.83333333333333337</v>
      </c>
      <c r="AD396" s="140">
        <f>-'Calculation Tool'!$O$9*'Interactive Chart'!$K$5*COS(('Interactive Chart'!$AA396-'Interactive Chart'!$K$6+'Calculation Tool'!$O$10/24)*2*PI())</f>
        <v>9.8859831696780169</v>
      </c>
      <c r="AE396" s="140">
        <f>'Calculation Tool'!$O$11*'Interactive Chart'!$F$5*COS(('Interactive Chart'!$AA396-'Interactive Chart'!$F$6+'Calculation Tool'!$O$12/24)*2*PI())</f>
        <v>0</v>
      </c>
      <c r="AF396" s="140">
        <f>-($K$4-$F$4)*'Calculation Tool'!$F$19</f>
        <v>-6.8793619142572293</v>
      </c>
      <c r="AG396" s="141">
        <f t="shared" si="30"/>
        <v>3.0066212554207876</v>
      </c>
      <c r="AH396" s="142">
        <f>AB396+AG396*'Calculation Tool'!$H$7</f>
        <v>19.014151611820648</v>
      </c>
      <c r="AI396" s="46"/>
      <c r="AJ396" s="46"/>
      <c r="AK396" s="143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153"/>
      <c r="BA396" s="144"/>
      <c r="BB396" s="46"/>
      <c r="BC396" s="46"/>
      <c r="BD396" s="46"/>
      <c r="BE396" s="46"/>
      <c r="BF396" s="143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</row>
    <row r="397" spans="1:74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138">
        <f t="shared" si="29"/>
        <v>100.99999999999962</v>
      </c>
      <c r="AB397" s="139">
        <f t="shared" si="28"/>
        <v>18.585786437630407</v>
      </c>
      <c r="AC397" s="139">
        <f t="shared" si="27"/>
        <v>0.83333333333333337</v>
      </c>
      <c r="AD397" s="140">
        <f>-'Calculation Tool'!$O$9*'Interactive Chart'!$K$5*COS(('Interactive Chart'!$AA397-'Interactive Chart'!$K$6+'Calculation Tool'!$O$10/24)*2*PI())</f>
        <v>10.055215298067489</v>
      </c>
      <c r="AE397" s="140">
        <f>'Calculation Tool'!$O$11*'Interactive Chart'!$F$5*COS(('Interactive Chart'!$AA397-'Interactive Chart'!$F$6+'Calculation Tool'!$O$12/24)*2*PI())</f>
        <v>0</v>
      </c>
      <c r="AF397" s="140">
        <f>-($K$4-$F$4)*'Calculation Tool'!$F$19</f>
        <v>-6.8793619142572293</v>
      </c>
      <c r="AG397" s="141">
        <f t="shared" si="30"/>
        <v>3.1758533838102601</v>
      </c>
      <c r="AH397" s="142">
        <f>AB397+AG397*'Calculation Tool'!$H$7</f>
        <v>18.998647377525742</v>
      </c>
      <c r="AI397" s="46"/>
      <c r="AJ397" s="46"/>
      <c r="AK397" s="143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153"/>
      <c r="BA397" s="144"/>
      <c r="BB397" s="46"/>
      <c r="BC397" s="46"/>
      <c r="BD397" s="46"/>
      <c r="BE397" s="46"/>
      <c r="BF397" s="143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</row>
    <row r="398" spans="1:74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138">
        <f t="shared" si="29"/>
        <v>101.00416666666628</v>
      </c>
      <c r="AB398" s="139">
        <f t="shared" si="28"/>
        <v>18.54925125797881</v>
      </c>
      <c r="AC398" s="139">
        <f t="shared" si="27"/>
        <v>0.83333333333333337</v>
      </c>
      <c r="AD398" s="140">
        <f>-'Calculation Tool'!$O$9*'Interactive Chart'!$K$5*COS(('Interactive Chart'!$AA398-'Interactive Chart'!$K$6+'Calculation Tool'!$O$10/24)*2*PI())</f>
        <v>10.217556084160179</v>
      </c>
      <c r="AE398" s="140">
        <f>'Calculation Tool'!$O$11*'Interactive Chart'!$F$5*COS(('Interactive Chart'!$AA398-'Interactive Chart'!$F$6+'Calculation Tool'!$O$12/24)*2*PI())</f>
        <v>0</v>
      </c>
      <c r="AF398" s="140">
        <f>-($K$4-$F$4)*'Calculation Tool'!$F$19</f>
        <v>-6.8793619142572293</v>
      </c>
      <c r="AG398" s="141">
        <f t="shared" si="30"/>
        <v>3.33819416990295</v>
      </c>
      <c r="AH398" s="142">
        <f>AB398+AG398*'Calculation Tool'!$H$7</f>
        <v>18.983216500066192</v>
      </c>
      <c r="AI398" s="46"/>
      <c r="AJ398" s="46"/>
      <c r="AK398" s="143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153"/>
      <c r="BA398" s="144"/>
      <c r="BB398" s="46"/>
      <c r="BC398" s="46"/>
      <c r="BD398" s="46"/>
      <c r="BE398" s="46"/>
      <c r="BF398" s="143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</row>
    <row r="399" spans="1:74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138">
        <f t="shared" si="29"/>
        <v>101.00833333333294</v>
      </c>
      <c r="AB399" s="139">
        <f t="shared" si="28"/>
        <v>18.513710349048477</v>
      </c>
      <c r="AC399" s="139">
        <f t="shared" si="27"/>
        <v>0.83333333333333337</v>
      </c>
      <c r="AD399" s="140">
        <f>-'Calculation Tool'!$O$9*'Interactive Chart'!$K$5*COS(('Interactive Chart'!$AA399-'Interactive Chart'!$K$6+'Calculation Tool'!$O$10/24)*2*PI())</f>
        <v>10.372894267691811</v>
      </c>
      <c r="AE399" s="140">
        <f>'Calculation Tool'!$O$11*'Interactive Chart'!$F$5*COS(('Interactive Chart'!$AA399-'Interactive Chart'!$F$6+'Calculation Tool'!$O$12/24)*2*PI())</f>
        <v>0</v>
      </c>
      <c r="AF399" s="140">
        <f>-($K$4-$F$4)*'Calculation Tool'!$F$19</f>
        <v>-6.8793619142572293</v>
      </c>
      <c r="AG399" s="141">
        <f t="shared" si="30"/>
        <v>3.4935323534345812</v>
      </c>
      <c r="AH399" s="142">
        <f>AB399+AG399*'Calculation Tool'!$H$7</f>
        <v>18.967869554994973</v>
      </c>
      <c r="AI399" s="46"/>
      <c r="AJ399" s="46"/>
      <c r="AK399" s="143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153"/>
      <c r="BA399" s="144"/>
      <c r="BB399" s="46"/>
      <c r="BC399" s="46"/>
      <c r="BD399" s="46"/>
      <c r="BE399" s="46"/>
      <c r="BF399" s="143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</row>
    <row r="400" spans="1:74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138">
        <f t="shared" si="29"/>
        <v>101.0124999999996</v>
      </c>
      <c r="AB400" s="139">
        <f t="shared" si="28"/>
        <v>18.479188068803232</v>
      </c>
      <c r="AC400" s="139">
        <f t="shared" si="27"/>
        <v>0.83333333333333337</v>
      </c>
      <c r="AD400" s="140">
        <f>-'Calculation Tool'!$O$9*'Interactive Chart'!$K$5*COS(('Interactive Chart'!$AA400-'Interactive Chart'!$K$6+'Calculation Tool'!$O$10/24)*2*PI())</f>
        <v>10.521123387629988</v>
      </c>
      <c r="AE400" s="140">
        <f>'Calculation Tool'!$O$11*'Interactive Chart'!$F$5*COS(('Interactive Chart'!$AA400-'Interactive Chart'!$F$6+'Calculation Tool'!$O$12/24)*2*PI())</f>
        <v>0</v>
      </c>
      <c r="AF400" s="140">
        <f>-($K$4-$F$4)*'Calculation Tool'!$F$19</f>
        <v>-6.8793619142572293</v>
      </c>
      <c r="AG400" s="141">
        <f t="shared" si="30"/>
        <v>3.6417614733727586</v>
      </c>
      <c r="AH400" s="142">
        <f>AB400+AG400*'Calculation Tool'!$H$7</f>
        <v>18.952617060341691</v>
      </c>
      <c r="AI400" s="46"/>
      <c r="AJ400" s="46"/>
      <c r="AK400" s="143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153"/>
      <c r="BA400" s="144"/>
      <c r="BB400" s="46"/>
      <c r="BC400" s="46"/>
      <c r="BD400" s="46"/>
      <c r="BE400" s="46"/>
      <c r="BF400" s="143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</row>
    <row r="401" spans="1:74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138">
        <f t="shared" si="29"/>
        <v>101.01666666666627</v>
      </c>
      <c r="AB401" s="139">
        <f t="shared" si="28"/>
        <v>18.445708077089229</v>
      </c>
      <c r="AC401" s="139">
        <f t="shared" si="27"/>
        <v>0.83333333333333337</v>
      </c>
      <c r="AD401" s="140">
        <f>-'Calculation Tool'!$O$9*'Interactive Chart'!$K$5*COS(('Interactive Chart'!$AA401-'Interactive Chart'!$K$6+'Calculation Tool'!$O$10/24)*2*PI())</f>
        <v>10.662141855139515</v>
      </c>
      <c r="AE401" s="140">
        <f>'Calculation Tool'!$O$11*'Interactive Chart'!$F$5*COS(('Interactive Chart'!$AA401-'Interactive Chart'!$F$6+'Calculation Tool'!$O$12/24)*2*PI())</f>
        <v>0</v>
      </c>
      <c r="AF401" s="140">
        <f>-($K$4-$F$4)*'Calculation Tool'!$F$19</f>
        <v>-6.8793619142572293</v>
      </c>
      <c r="AG401" s="141">
        <f t="shared" si="30"/>
        <v>3.7827799408822855</v>
      </c>
      <c r="AH401" s="142">
        <f>AB401+AG401*'Calculation Tool'!$H$7</f>
        <v>18.937469469403926</v>
      </c>
      <c r="AI401" s="46"/>
      <c r="AJ401" s="46"/>
      <c r="AK401" s="143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153"/>
      <c r="BA401" s="144"/>
      <c r="BB401" s="46"/>
      <c r="BC401" s="46"/>
      <c r="BD401" s="46"/>
      <c r="BE401" s="46"/>
      <c r="BF401" s="143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</row>
    <row r="402" spans="1:74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138">
        <f t="shared" si="29"/>
        <v>101.02083333333293</v>
      </c>
      <c r="AB402" s="139">
        <f t="shared" si="28"/>
        <v>18.413293319420575</v>
      </c>
      <c r="AC402" s="139">
        <f t="shared" si="27"/>
        <v>0.83333333333333337</v>
      </c>
      <c r="AD402" s="140">
        <f>-'Calculation Tool'!$O$9*'Interactive Chart'!$K$5*COS(('Interactive Chart'!$AA402-'Interactive Chart'!$K$6+'Calculation Tool'!$O$10/24)*2*PI())</f>
        <v>10.795853023208018</v>
      </c>
      <c r="AE402" s="140">
        <f>'Calculation Tool'!$O$11*'Interactive Chart'!$F$5*COS(('Interactive Chart'!$AA402-'Interactive Chart'!$F$6+'Calculation Tool'!$O$12/24)*2*PI())</f>
        <v>0</v>
      </c>
      <c r="AF402" s="140">
        <f>-($K$4-$F$4)*'Calculation Tool'!$F$19</f>
        <v>-6.8793619142572293</v>
      </c>
      <c r="AG402" s="141">
        <f t="shared" si="30"/>
        <v>3.9164911089507886</v>
      </c>
      <c r="AH402" s="142">
        <f>AB402+AG402*'Calculation Tool'!$H$7</f>
        <v>18.922437163584178</v>
      </c>
      <c r="AI402" s="46"/>
      <c r="AJ402" s="46"/>
      <c r="AK402" s="143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153"/>
      <c r="BA402" s="144"/>
      <c r="BB402" s="46"/>
      <c r="BC402" s="46"/>
      <c r="BD402" s="46"/>
      <c r="BE402" s="46"/>
      <c r="BF402" s="143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</row>
    <row r="403" spans="1:74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138">
        <f t="shared" si="29"/>
        <v>101.02499999999959</v>
      </c>
      <c r="AB403" s="139">
        <f t="shared" si="28"/>
        <v>18.381966011253159</v>
      </c>
      <c r="AC403" s="139">
        <f t="shared" si="27"/>
        <v>0.83333333333333337</v>
      </c>
      <c r="AD403" s="140">
        <f>-'Calculation Tool'!$O$9*'Interactive Chart'!$K$5*COS(('Interactive Chart'!$AA403-'Interactive Chart'!$K$6+'Calculation Tool'!$O$10/24)*2*PI())</f>
        <v>10.922165252879294</v>
      </c>
      <c r="AE403" s="140">
        <f>'Calculation Tool'!$O$11*'Interactive Chart'!$F$5*COS(('Interactive Chart'!$AA403-'Interactive Chart'!$F$6+'Calculation Tool'!$O$12/24)*2*PI())</f>
        <v>0</v>
      </c>
      <c r="AF403" s="140">
        <f>-($K$4-$F$4)*'Calculation Tool'!$F$19</f>
        <v>-6.8793619142572293</v>
      </c>
      <c r="AG403" s="141">
        <f t="shared" si="30"/>
        <v>4.0428033386220648</v>
      </c>
      <c r="AH403" s="142">
        <f>AB403+AG403*'Calculation Tool'!$H$7</f>
        <v>18.907530445274027</v>
      </c>
      <c r="AI403" s="46"/>
      <c r="AJ403" s="46"/>
      <c r="AK403" s="143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153"/>
      <c r="BA403" s="144"/>
      <c r="BB403" s="46"/>
      <c r="BC403" s="46"/>
      <c r="BD403" s="46"/>
      <c r="BE403" s="46"/>
      <c r="BF403" s="143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</row>
    <row r="404" spans="1:74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138">
        <f t="shared" si="29"/>
        <v>101.02916666666626</v>
      </c>
      <c r="AB404" s="139">
        <f t="shared" si="28"/>
        <v>18.351747622758889</v>
      </c>
      <c r="AC404" s="139">
        <f t="shared" si="27"/>
        <v>0.83333333333333337</v>
      </c>
      <c r="AD404" s="140">
        <f>-'Calculation Tool'!$O$9*'Interactive Chart'!$K$5*COS(('Interactive Chart'!$AA404-'Interactive Chart'!$K$6+'Calculation Tool'!$O$10/24)*2*PI())</f>
        <v>11.040991976060063</v>
      </c>
      <c r="AE404" s="140">
        <f>'Calculation Tool'!$O$11*'Interactive Chart'!$F$5*COS(('Interactive Chart'!$AA404-'Interactive Chart'!$F$6+'Calculation Tool'!$O$12/24)*2*PI())</f>
        <v>0</v>
      </c>
      <c r="AF404" s="140">
        <f>-($K$4-$F$4)*'Calculation Tool'!$F$19</f>
        <v>-6.8793619142572293</v>
      </c>
      <c r="AG404" s="141">
        <f t="shared" si="30"/>
        <v>4.1616300618028337</v>
      </c>
      <c r="AH404" s="142">
        <f>AB404+AG404*'Calculation Tool'!$H$7</f>
        <v>18.892759530793256</v>
      </c>
      <c r="AI404" s="46"/>
      <c r="AJ404" s="46"/>
      <c r="AK404" s="143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153"/>
      <c r="BA404" s="144"/>
      <c r="BB404" s="46"/>
      <c r="BC404" s="46"/>
      <c r="BD404" s="46"/>
      <c r="BE404" s="46"/>
      <c r="BF404" s="143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</row>
    <row r="405" spans="1:74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138">
        <f t="shared" si="29"/>
        <v>101.03333333333292</v>
      </c>
      <c r="AB405" s="139">
        <f t="shared" si="28"/>
        <v>18.322658864112064</v>
      </c>
      <c r="AC405" s="139">
        <f t="shared" si="27"/>
        <v>0.83333333333333337</v>
      </c>
      <c r="AD405" s="140">
        <f>-'Calculation Tool'!$O$9*'Interactive Chart'!$K$5*COS(('Interactive Chart'!$AA405-'Interactive Chart'!$K$6+'Calculation Tool'!$O$10/24)*2*PI())</f>
        <v>11.15225175485082</v>
      </c>
      <c r="AE405" s="140">
        <f>'Calculation Tool'!$O$11*'Interactive Chart'!$F$5*COS(('Interactive Chart'!$AA405-'Interactive Chart'!$F$6+'Calculation Tool'!$O$12/24)*2*PI())</f>
        <v>0</v>
      </c>
      <c r="AF405" s="140">
        <f>-($K$4-$F$4)*'Calculation Tool'!$F$19</f>
        <v>-6.8793619142572293</v>
      </c>
      <c r="AG405" s="141">
        <f t="shared" si="30"/>
        <v>4.2728898405935904</v>
      </c>
      <c r="AH405" s="142">
        <f>AB405+AG405*'Calculation Tool'!$H$7</f>
        <v>18.87813454338923</v>
      </c>
      <c r="AI405" s="46"/>
      <c r="AJ405" s="46"/>
      <c r="AK405" s="143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153"/>
      <c r="BA405" s="144"/>
      <c r="BB405" s="46"/>
      <c r="BC405" s="46"/>
      <c r="BD405" s="46"/>
      <c r="BE405" s="46"/>
      <c r="BF405" s="143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</row>
    <row r="406" spans="1:74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138">
        <f t="shared" si="29"/>
        <v>101.03749999999958</v>
      </c>
      <c r="AB406" s="139">
        <f t="shared" si="28"/>
        <v>18.29471967129459</v>
      </c>
      <c r="AC406" s="139">
        <f t="shared" si="27"/>
        <v>0.83333333333333337</v>
      </c>
      <c r="AD406" s="140">
        <f>-'Calculation Tool'!$O$9*'Interactive Chart'!$K$5*COS(('Interactive Chart'!$AA406-'Interactive Chart'!$K$6+'Calculation Tool'!$O$10/24)*2*PI())</f>
        <v>11.255868337355762</v>
      </c>
      <c r="AE406" s="140">
        <f>'Calculation Tool'!$O$11*'Interactive Chart'!$F$5*COS(('Interactive Chart'!$AA406-'Interactive Chart'!$F$6+'Calculation Tool'!$O$12/24)*2*PI())</f>
        <v>0</v>
      </c>
      <c r="AF406" s="140">
        <f>-($K$4-$F$4)*'Calculation Tool'!$F$19</f>
        <v>-6.8793619142572293</v>
      </c>
      <c r="AG406" s="141">
        <f t="shared" si="30"/>
        <v>4.3765064230985331</v>
      </c>
      <c r="AH406" s="142">
        <f>AB406+AG406*'Calculation Tool'!$H$7</f>
        <v>18.863665506297401</v>
      </c>
      <c r="AI406" s="46"/>
      <c r="AJ406" s="46"/>
      <c r="AK406" s="143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153"/>
      <c r="BA406" s="144"/>
      <c r="BB406" s="46"/>
      <c r="BC406" s="46"/>
      <c r="BD406" s="46"/>
      <c r="BE406" s="46"/>
      <c r="BF406" s="143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</row>
    <row r="407" spans="1:74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138">
        <f t="shared" si="29"/>
        <v>101.04166666666625</v>
      </c>
      <c r="AB407" s="139">
        <f t="shared" si="28"/>
        <v>18.267949192433761</v>
      </c>
      <c r="AC407" s="139">
        <f t="shared" si="27"/>
        <v>0.83333333333333337</v>
      </c>
      <c r="AD407" s="140">
        <f>-'Calculation Tool'!$O$9*'Interactive Chart'!$K$5*COS(('Interactive Chart'!$AA407-'Interactive Chart'!$K$6+'Calculation Tool'!$O$10/24)*2*PI())</f>
        <v>11.351770709945907</v>
      </c>
      <c r="AE407" s="140">
        <f>'Calculation Tool'!$O$11*'Interactive Chart'!$F$5*COS(('Interactive Chart'!$AA407-'Interactive Chart'!$F$6+'Calculation Tool'!$O$12/24)*2*PI())</f>
        <v>0</v>
      </c>
      <c r="AF407" s="140">
        <f>-($K$4-$F$4)*'Calculation Tool'!$F$19</f>
        <v>-6.8793619142572293</v>
      </c>
      <c r="AG407" s="141">
        <f t="shared" si="30"/>
        <v>4.4724087956886773</v>
      </c>
      <c r="AH407" s="142">
        <f>AB407+AG407*'Calculation Tool'!$H$7</f>
        <v>18.849362335873288</v>
      </c>
      <c r="AI407" s="46"/>
      <c r="AJ407" s="46"/>
      <c r="AK407" s="143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153"/>
      <c r="BA407" s="144"/>
      <c r="BB407" s="46"/>
      <c r="BC407" s="46"/>
      <c r="BD407" s="46"/>
      <c r="BE407" s="46"/>
      <c r="BF407" s="143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</row>
    <row r="408" spans="1:74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138">
        <f t="shared" si="29"/>
        <v>101.04583333333291</v>
      </c>
      <c r="AB408" s="139">
        <f t="shared" si="28"/>
        <v>18.242365774678678</v>
      </c>
      <c r="AC408" s="139">
        <f t="shared" si="27"/>
        <v>0.83333333333333337</v>
      </c>
      <c r="AD408" s="140">
        <f>-'Calculation Tool'!$O$9*'Interactive Chart'!$K$5*COS(('Interactive Chart'!$AA408-'Interactive Chart'!$K$6+'Calculation Tool'!$O$10/24)*2*PI())</f>
        <v>11.439893145925042</v>
      </c>
      <c r="AE408" s="140">
        <f>'Calculation Tool'!$O$11*'Interactive Chart'!$F$5*COS(('Interactive Chart'!$AA408-'Interactive Chart'!$F$6+'Calculation Tool'!$O$12/24)*2*PI())</f>
        <v>0</v>
      </c>
      <c r="AF408" s="140">
        <f>-($K$4-$F$4)*'Calculation Tool'!$F$19</f>
        <v>-6.8793619142572293</v>
      </c>
      <c r="AG408" s="141">
        <f t="shared" si="30"/>
        <v>4.560531231667813</v>
      </c>
      <c r="AH408" s="142">
        <f>AB408+AG408*'Calculation Tool'!$H$7</f>
        <v>18.835234834795493</v>
      </c>
      <c r="AI408" s="46"/>
      <c r="AJ408" s="46"/>
      <c r="AK408" s="143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153"/>
      <c r="BA408" s="144"/>
      <c r="BB408" s="46"/>
      <c r="BC408" s="46"/>
      <c r="BD408" s="46"/>
      <c r="BE408" s="46"/>
      <c r="BF408" s="143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</row>
    <row r="409" spans="1:74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138">
        <f t="shared" si="29"/>
        <v>101.04999999999957</v>
      </c>
      <c r="AB409" s="139">
        <f t="shared" si="28"/>
        <v>18.217986951625733</v>
      </c>
      <c r="AC409" s="139">
        <f t="shared" si="27"/>
        <v>0.83333333333333337</v>
      </c>
      <c r="AD409" s="140">
        <f>-'Calculation Tool'!$O$9*'Interactive Chart'!$K$5*COS(('Interactive Chart'!$AA409-'Interactive Chart'!$K$6+'Calculation Tool'!$O$10/24)*2*PI())</f>
        <v>11.520175250577033</v>
      </c>
      <c r="AE409" s="140">
        <f>'Calculation Tool'!$O$11*'Interactive Chart'!$F$5*COS(('Interactive Chart'!$AA409-'Interactive Chart'!$F$6+'Calculation Tool'!$O$12/24)*2*PI())</f>
        <v>0</v>
      </c>
      <c r="AF409" s="140">
        <f>-($K$4-$F$4)*'Calculation Tool'!$F$19</f>
        <v>-6.8793619142572293</v>
      </c>
      <c r="AG409" s="141">
        <f t="shared" si="30"/>
        <v>4.6408133363198036</v>
      </c>
      <c r="AH409" s="142">
        <f>AB409+AG409*'Calculation Tool'!$H$7</f>
        <v>18.821292685347306</v>
      </c>
      <c r="AI409" s="46"/>
      <c r="AJ409" s="46"/>
      <c r="AK409" s="143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153"/>
      <c r="BA409" s="144"/>
      <c r="BB409" s="46"/>
      <c r="BC409" s="46"/>
      <c r="BD409" s="46"/>
      <c r="BE409" s="46"/>
      <c r="BF409" s="143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</row>
    <row r="410" spans="1:74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138">
        <f t="shared" si="29"/>
        <v>101.05416666666623</v>
      </c>
      <c r="AB410" s="139">
        <f t="shared" si="28"/>
        <v>18.194829431302601</v>
      </c>
      <c r="AC410" s="139">
        <f t="shared" si="27"/>
        <v>0.83333333333333337</v>
      </c>
      <c r="AD410" s="140">
        <f>-'Calculation Tool'!$O$9*'Interactive Chart'!$K$5*COS(('Interactive Chart'!$AA410-'Interactive Chart'!$K$6+'Calculation Tool'!$O$10/24)*2*PI())</f>
        <v>11.592562002558225</v>
      </c>
      <c r="AE410" s="140">
        <f>'Calculation Tool'!$O$11*'Interactive Chart'!$F$5*COS(('Interactive Chart'!$AA410-'Interactive Chart'!$F$6+'Calculation Tool'!$O$12/24)*2*PI())</f>
        <v>0</v>
      </c>
      <c r="AF410" s="140">
        <f>-($K$4-$F$4)*'Calculation Tool'!$F$19</f>
        <v>-6.8793619142572293</v>
      </c>
      <c r="AG410" s="141">
        <f t="shared" si="30"/>
        <v>4.7132000883009955</v>
      </c>
      <c r="AH410" s="142">
        <f>AB410+AG410*'Calculation Tool'!$H$7</f>
        <v>18.807545442781731</v>
      </c>
      <c r="AI410" s="46"/>
      <c r="AJ410" s="46"/>
      <c r="AK410" s="143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153"/>
      <c r="BA410" s="144"/>
      <c r="BB410" s="46"/>
      <c r="BC410" s="46"/>
      <c r="BD410" s="46"/>
      <c r="BE410" s="46"/>
      <c r="BF410" s="143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</row>
    <row r="411" spans="1:74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138">
        <f t="shared" si="29"/>
        <v>101.0583333333329</v>
      </c>
      <c r="AB411" s="139">
        <f t="shared" si="28"/>
        <v>18.172909084717073</v>
      </c>
      <c r="AC411" s="139">
        <f t="shared" si="27"/>
        <v>0.83333333333333337</v>
      </c>
      <c r="AD411" s="140">
        <f>-'Calculation Tool'!$O$9*'Interactive Chart'!$K$5*COS(('Interactive Chart'!$AA411-'Interactive Chart'!$K$6+'Calculation Tool'!$O$10/24)*2*PI())</f>
        <v>11.657003791604245</v>
      </c>
      <c r="AE411" s="140">
        <f>'Calculation Tool'!$O$11*'Interactive Chart'!$F$5*COS(('Interactive Chart'!$AA411-'Interactive Chart'!$F$6+'Calculation Tool'!$O$12/24)*2*PI())</f>
        <v>0</v>
      </c>
      <c r="AF411" s="140">
        <f>-($K$4-$F$4)*'Calculation Tool'!$F$19</f>
        <v>-6.8793619142572293</v>
      </c>
      <c r="AG411" s="141">
        <f t="shared" si="30"/>
        <v>4.7776418773470155</v>
      </c>
      <c r="AH411" s="142">
        <f>AB411+AG411*'Calculation Tool'!$H$7</f>
        <v>18.794002528772186</v>
      </c>
      <c r="AI411" s="46"/>
      <c r="AJ411" s="46"/>
      <c r="AK411" s="143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153"/>
      <c r="BA411" s="144"/>
      <c r="BB411" s="46"/>
      <c r="BC411" s="46"/>
      <c r="BD411" s="46"/>
      <c r="BE411" s="46"/>
      <c r="BF411" s="143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</row>
    <row r="412" spans="1:74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138">
        <f t="shared" si="29"/>
        <v>101.06249999999956</v>
      </c>
      <c r="AB412" s="139">
        <f t="shared" si="28"/>
        <v>18.152240934979552</v>
      </c>
      <c r="AC412" s="139">
        <f t="shared" si="27"/>
        <v>0.83333333333333337</v>
      </c>
      <c r="AD412" s="140">
        <f>-'Calculation Tool'!$O$9*'Interactive Chart'!$K$5*COS(('Interactive Chart'!$AA412-'Interactive Chart'!$K$6+'Calculation Tool'!$O$10/24)*2*PI())</f>
        <v>11.713456452531593</v>
      </c>
      <c r="AE412" s="140">
        <f>'Calculation Tool'!$O$11*'Interactive Chart'!$F$5*COS(('Interactive Chart'!$AA412-'Interactive Chart'!$F$6+'Calculation Tool'!$O$12/24)*2*PI())</f>
        <v>0</v>
      </c>
      <c r="AF412" s="140">
        <f>-($K$4-$F$4)*'Calculation Tool'!$F$19</f>
        <v>-6.8793619142572293</v>
      </c>
      <c r="AG412" s="141">
        <f t="shared" si="30"/>
        <v>4.8340945382743641</v>
      </c>
      <c r="AH412" s="142">
        <f>AB412+AG412*'Calculation Tool'!$H$7</f>
        <v>18.780673224955219</v>
      </c>
      <c r="AI412" s="46"/>
      <c r="AJ412" s="46"/>
      <c r="AK412" s="143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153"/>
      <c r="BA412" s="144"/>
      <c r="BB412" s="46"/>
      <c r="BC412" s="46"/>
      <c r="BD412" s="46"/>
      <c r="BE412" s="46"/>
      <c r="BF412" s="143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</row>
    <row r="413" spans="1:74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138">
        <f t="shared" si="29"/>
        <v>101.06666666666622</v>
      </c>
      <c r="AB413" s="139">
        <f t="shared" si="28"/>
        <v>18.132839147007655</v>
      </c>
      <c r="AC413" s="139">
        <f t="shared" si="27"/>
        <v>0.83333333333333337</v>
      </c>
      <c r="AD413" s="140">
        <f>-'Calculation Tool'!$O$9*'Interactive Chart'!$K$5*COS(('Interactive Chart'!$AA413-'Interactive Chart'!$K$6+'Calculation Tool'!$O$10/24)*2*PI())</f>
        <v>11.761881295506834</v>
      </c>
      <c r="AE413" s="140">
        <f>'Calculation Tool'!$O$11*'Interactive Chart'!$F$5*COS(('Interactive Chart'!$AA413-'Interactive Chart'!$F$6+'Calculation Tool'!$O$12/24)*2*PI())</f>
        <v>0</v>
      </c>
      <c r="AF413" s="140">
        <f>-($K$4-$F$4)*'Calculation Tool'!$F$19</f>
        <v>-6.8793619142572293</v>
      </c>
      <c r="AG413" s="141">
        <f t="shared" si="30"/>
        <v>4.8825193812496046</v>
      </c>
      <c r="AH413" s="142">
        <f>AB413+AG413*'Calculation Tool'!$H$7</f>
        <v>18.767566666570104</v>
      </c>
      <c r="AI413" s="46"/>
      <c r="AJ413" s="46"/>
      <c r="AK413" s="143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153"/>
      <c r="BA413" s="144"/>
      <c r="BB413" s="46"/>
      <c r="BC413" s="46"/>
      <c r="BD413" s="46"/>
      <c r="BE413" s="46"/>
      <c r="BF413" s="143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</row>
    <row r="414" spans="1:74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138">
        <f t="shared" si="29"/>
        <v>101.07083333333289</v>
      </c>
      <c r="AB414" s="139">
        <f t="shared" si="28"/>
        <v>18.114717017817547</v>
      </c>
      <c r="AC414" s="139">
        <f t="shared" si="27"/>
        <v>0.83333333333333337</v>
      </c>
      <c r="AD414" s="140">
        <f>-'Calculation Tool'!$O$9*'Interactive Chart'!$K$5*COS(('Interactive Chart'!$AA414-'Interactive Chart'!$K$6+'Calculation Tool'!$O$10/24)*2*PI())</f>
        <v>11.802245132561202</v>
      </c>
      <c r="AE414" s="140">
        <f>'Calculation Tool'!$O$11*'Interactive Chart'!$F$5*COS(('Interactive Chart'!$AA414-'Interactive Chart'!$F$6+'Calculation Tool'!$O$12/24)*2*PI())</f>
        <v>0</v>
      </c>
      <c r="AF414" s="140">
        <f>-($K$4-$F$4)*'Calculation Tool'!$F$19</f>
        <v>-6.8793619142572293</v>
      </c>
      <c r="AG414" s="141">
        <f t="shared" si="30"/>
        <v>4.9228832183039728</v>
      </c>
      <c r="AH414" s="142">
        <f>AB414+AG414*'Calculation Tool'!$H$7</f>
        <v>18.754691836197065</v>
      </c>
      <c r="AI414" s="46"/>
      <c r="AJ414" s="46"/>
      <c r="AK414" s="143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153"/>
      <c r="BA414" s="144"/>
      <c r="BB414" s="46"/>
      <c r="BC414" s="46"/>
      <c r="BD414" s="46"/>
      <c r="BE414" s="46"/>
      <c r="BF414" s="143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</row>
    <row r="415" spans="1:74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138">
        <f t="shared" si="29"/>
        <v>101.07499999999955</v>
      </c>
      <c r="AB415" s="139">
        <f t="shared" si="28"/>
        <v>18.097886967411448</v>
      </c>
      <c r="AC415" s="139">
        <f t="shared" si="27"/>
        <v>0.83333333333333337</v>
      </c>
      <c r="AD415" s="140">
        <f>-'Calculation Tool'!$O$9*'Interactive Chart'!$K$5*COS(('Interactive Chart'!$AA415-'Interactive Chart'!$K$6+'Calculation Tool'!$O$10/24)*2*PI())</f>
        <v>11.834520300336878</v>
      </c>
      <c r="AE415" s="140">
        <f>'Calculation Tool'!$O$11*'Interactive Chart'!$F$5*COS(('Interactive Chart'!$AA415-'Interactive Chart'!$F$6+'Calculation Tool'!$O$12/24)*2*PI())</f>
        <v>0</v>
      </c>
      <c r="AF415" s="140">
        <f>-($K$4-$F$4)*'Calculation Tool'!$F$19</f>
        <v>-6.8793619142572293</v>
      </c>
      <c r="AG415" s="141">
        <f t="shared" si="30"/>
        <v>4.9551583860796491</v>
      </c>
      <c r="AH415" s="142">
        <f>AB415+AG415*'Calculation Tool'!$H$7</f>
        <v>18.742057557601804</v>
      </c>
      <c r="AI415" s="46"/>
      <c r="AJ415" s="46"/>
      <c r="AK415" s="143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153"/>
      <c r="BA415" s="144"/>
      <c r="BB415" s="46"/>
      <c r="BC415" s="46"/>
      <c r="BD415" s="46"/>
      <c r="BE415" s="46"/>
      <c r="BF415" s="143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</row>
    <row r="416" spans="1:74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138">
        <f t="shared" si="29"/>
        <v>101.07916666666621</v>
      </c>
      <c r="AB416" s="139">
        <f t="shared" si="28"/>
        <v>18.08236053026528</v>
      </c>
      <c r="AC416" s="139">
        <f t="shared" si="27"/>
        <v>0.83333333333333337</v>
      </c>
      <c r="AD416" s="140">
        <f>-'Calculation Tool'!$O$9*'Interactive Chart'!$K$5*COS(('Interactive Chart'!$AA416-'Interactive Chart'!$K$6+'Calculation Tool'!$O$10/24)*2*PI())</f>
        <v>11.858684679046331</v>
      </c>
      <c r="AE416" s="140">
        <f>'Calculation Tool'!$O$11*'Interactive Chart'!$F$5*COS(('Interactive Chart'!$AA416-'Interactive Chart'!$F$6+'Calculation Tool'!$O$12/24)*2*PI())</f>
        <v>0</v>
      </c>
      <c r="AF416" s="140">
        <f>-($K$4-$F$4)*'Calculation Tool'!$F$19</f>
        <v>-6.8793619142572293</v>
      </c>
      <c r="AG416" s="141">
        <f t="shared" si="30"/>
        <v>4.9793227647891012</v>
      </c>
      <c r="AH416" s="142">
        <f>AB416+AG416*'Calculation Tool'!$H$7</f>
        <v>18.729672489687864</v>
      </c>
      <c r="AI416" s="46"/>
      <c r="AJ416" s="46"/>
      <c r="AK416" s="143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153"/>
      <c r="BA416" s="144"/>
      <c r="BB416" s="46"/>
      <c r="BC416" s="46"/>
      <c r="BD416" s="46"/>
      <c r="BE416" s="46"/>
      <c r="BF416" s="143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</row>
    <row r="417" spans="1:74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138">
        <f t="shared" si="29"/>
        <v>101.08333333333287</v>
      </c>
      <c r="AB417" s="139">
        <f t="shared" si="28"/>
        <v>18.068148347423371</v>
      </c>
      <c r="AC417" s="139">
        <f t="shared" si="27"/>
        <v>0.83333333333333337</v>
      </c>
      <c r="AD417" s="140">
        <f>-'Calculation Tool'!$O$9*'Interactive Chart'!$K$5*COS(('Interactive Chart'!$AA417-'Interactive Chart'!$K$6+'Calculation Tool'!$O$10/24)*2*PI())</f>
        <v>11.874721707631217</v>
      </c>
      <c r="AE417" s="140">
        <f>'Calculation Tool'!$O$11*'Interactive Chart'!$F$5*COS(('Interactive Chart'!$AA417-'Interactive Chart'!$F$6+'Calculation Tool'!$O$12/24)*2*PI())</f>
        <v>0</v>
      </c>
      <c r="AF417" s="140">
        <f>-($K$4-$F$4)*'Calculation Tool'!$F$19</f>
        <v>-6.8793619142572293</v>
      </c>
      <c r="AG417" s="141">
        <f t="shared" si="30"/>
        <v>4.9953597933739875</v>
      </c>
      <c r="AH417" s="142">
        <f>AB417+AG417*'Calculation Tool'!$H$7</f>
        <v>18.71754512056199</v>
      </c>
      <c r="AI417" s="46"/>
      <c r="AJ417" s="46"/>
      <c r="AK417" s="143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153"/>
      <c r="BA417" s="144"/>
      <c r="BB417" s="46"/>
      <c r="BC417" s="46"/>
      <c r="BD417" s="46"/>
      <c r="BE417" s="46"/>
      <c r="BF417" s="143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</row>
    <row r="418" spans="1:74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138">
        <f t="shared" si="29"/>
        <v>101.08749999999954</v>
      </c>
      <c r="AB418" s="139">
        <f t="shared" si="28"/>
        <v>18.055260159206</v>
      </c>
      <c r="AC418" s="139">
        <f t="shared" si="27"/>
        <v>0.83333333333333337</v>
      </c>
      <c r="AD418" s="140">
        <f>-'Calculation Tool'!$O$9*'Interactive Chart'!$K$5*COS(('Interactive Chart'!$AA418-'Interactive Chart'!$K$6+'Calculation Tool'!$O$10/24)*2*PI())</f>
        <v>11.882620395113355</v>
      </c>
      <c r="AE418" s="140">
        <f>'Calculation Tool'!$O$11*'Interactive Chart'!$F$5*COS(('Interactive Chart'!$AA418-'Interactive Chart'!$F$6+'Calculation Tool'!$O$12/24)*2*PI())</f>
        <v>0</v>
      </c>
      <c r="AF418" s="140">
        <f>-($K$4-$F$4)*'Calculation Tool'!$F$19</f>
        <v>-6.8793619142572293</v>
      </c>
      <c r="AG418" s="141">
        <f t="shared" si="30"/>
        <v>5.0032584808561253</v>
      </c>
      <c r="AH418" s="142">
        <f>AB418+AG418*'Calculation Tool'!$H$7</f>
        <v>18.705683761717296</v>
      </c>
      <c r="AI418" s="46"/>
      <c r="AJ418" s="46"/>
      <c r="AK418" s="143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153"/>
      <c r="BA418" s="144"/>
      <c r="BB418" s="46"/>
      <c r="BC418" s="46"/>
      <c r="BD418" s="46"/>
      <c r="BE418" s="46"/>
      <c r="BF418" s="143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</row>
    <row r="419" spans="1:74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138">
        <f t="shared" si="29"/>
        <v>101.0916666666662</v>
      </c>
      <c r="AB419" s="139">
        <f t="shared" si="28"/>
        <v>18.043704798533632</v>
      </c>
      <c r="AC419" s="139">
        <f t="shared" si="27"/>
        <v>0.83333333333333337</v>
      </c>
      <c r="AD419" s="140">
        <f>-'Calculation Tool'!$O$9*'Interactive Chart'!$K$5*COS(('Interactive Chart'!$AA419-'Interactive Chart'!$K$6+'Calculation Tool'!$O$10/24)*2*PI())</f>
        <v>11.882375328126802</v>
      </c>
      <c r="AE419" s="140">
        <f>'Calculation Tool'!$O$11*'Interactive Chart'!$F$5*COS(('Interactive Chart'!$AA419-'Interactive Chart'!$F$6+'Calculation Tool'!$O$12/24)*2*PI())</f>
        <v>0</v>
      </c>
      <c r="AF419" s="140">
        <f>-($K$4-$F$4)*'Calculation Tool'!$F$19</f>
        <v>-6.8793619142572293</v>
      </c>
      <c r="AG419" s="141">
        <f t="shared" si="30"/>
        <v>5.0030134138695725</v>
      </c>
      <c r="AH419" s="142">
        <f>AB419+AG419*'Calculation Tool'!$H$7</f>
        <v>18.694096542336677</v>
      </c>
      <c r="AI419" s="46"/>
      <c r="AJ419" s="46"/>
      <c r="AK419" s="143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153"/>
      <c r="BA419" s="144"/>
      <c r="BB419" s="46"/>
      <c r="BC419" s="46"/>
      <c r="BD419" s="46"/>
      <c r="BE419" s="46"/>
      <c r="BF419" s="143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</row>
    <row r="420" spans="1:74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138">
        <f t="shared" si="29"/>
        <v>101.09583333333286</v>
      </c>
      <c r="AB420" s="139">
        <f t="shared" si="28"/>
        <v>18.033490184873173</v>
      </c>
      <c r="AC420" s="139">
        <f t="shared" si="27"/>
        <v>0.83333333333333337</v>
      </c>
      <c r="AD420" s="140">
        <f>-'Calculation Tool'!$O$9*'Interactive Chart'!$K$5*COS(('Interactive Chart'!$AA420-'Interactive Chart'!$K$6+'Calculation Tool'!$O$10/24)*2*PI())</f>
        <v>11.873986674628286</v>
      </c>
      <c r="AE420" s="140">
        <f>'Calculation Tool'!$O$11*'Interactive Chart'!$F$5*COS(('Interactive Chart'!$AA420-'Interactive Chart'!$F$6+'Calculation Tool'!$O$12/24)*2*PI())</f>
        <v>0</v>
      </c>
      <c r="AF420" s="140">
        <f>-($K$4-$F$4)*'Calculation Tool'!$F$19</f>
        <v>-6.8793619142572293</v>
      </c>
      <c r="AG420" s="141">
        <f t="shared" si="30"/>
        <v>4.9946247603710567</v>
      </c>
      <c r="AH420" s="142">
        <f>AB420+AG420*'Calculation Tool'!$H$7</f>
        <v>18.68279140372141</v>
      </c>
      <c r="AI420" s="46"/>
      <c r="AJ420" s="46"/>
      <c r="AK420" s="143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153"/>
      <c r="BA420" s="144"/>
      <c r="BB420" s="46"/>
      <c r="BC420" s="46"/>
      <c r="BD420" s="46"/>
      <c r="BE420" s="46"/>
      <c r="BF420" s="143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</row>
    <row r="421" spans="1:74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138">
        <f t="shared" si="29"/>
        <v>101.09999999999953</v>
      </c>
      <c r="AB421" s="139">
        <f t="shared" si="28"/>
        <v>18.024623318810651</v>
      </c>
      <c r="AC421" s="139">
        <f t="shared" si="27"/>
        <v>0.83333333333333337</v>
      </c>
      <c r="AD421" s="140">
        <f>-'Calculation Tool'!$O$9*'Interactive Chart'!$K$5*COS(('Interactive Chart'!$AA421-'Interactive Chart'!$K$6+'Calculation Tool'!$O$10/24)*2*PI())</f>
        <v>11.857460183781818</v>
      </c>
      <c r="AE421" s="140">
        <f>'Calculation Tool'!$O$11*'Interactive Chart'!$F$5*COS(('Interactive Chart'!$AA421-'Interactive Chart'!$F$6+'Calculation Tool'!$O$12/24)*2*PI())</f>
        <v>0</v>
      </c>
      <c r="AF421" s="140">
        <f>-($K$4-$F$4)*'Calculation Tool'!$F$19</f>
        <v>-6.8793619142572293</v>
      </c>
      <c r="AG421" s="141">
        <f t="shared" si="30"/>
        <v>4.9780982695245886</v>
      </c>
      <c r="AH421" s="142">
        <f>AB421+AG421*'Calculation Tool'!$H$7</f>
        <v>18.671776093848848</v>
      </c>
      <c r="AI421" s="46"/>
      <c r="AJ421" s="46"/>
      <c r="AK421" s="143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153"/>
      <c r="BA421" s="144"/>
      <c r="BB421" s="46"/>
      <c r="BC421" s="46"/>
      <c r="BD421" s="46"/>
      <c r="BE421" s="46"/>
      <c r="BF421" s="143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</row>
    <row r="422" spans="1:74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138">
        <f t="shared" si="29"/>
        <v>101.10416666666619</v>
      </c>
      <c r="AB422" s="139">
        <f t="shared" si="28"/>
        <v>18.017110277253177</v>
      </c>
      <c r="AC422" s="139">
        <f t="shared" si="27"/>
        <v>0.83333333333333337</v>
      </c>
      <c r="AD422" s="140">
        <f>-'Calculation Tool'!$O$9*'Interactive Chart'!$K$5*COS(('Interactive Chart'!$AA422-'Interactive Chart'!$K$6+'Calculation Tool'!$O$10/24)*2*PI())</f>
        <v>11.832807182018728</v>
      </c>
      <c r="AE422" s="140">
        <f>'Calculation Tool'!$O$11*'Interactive Chart'!$F$5*COS(('Interactive Chart'!$AA422-'Interactive Chart'!$F$6+'Calculation Tool'!$O$12/24)*2*PI())</f>
        <v>0</v>
      </c>
      <c r="AF422" s="140">
        <f>-($K$4-$F$4)*'Calculation Tool'!$F$19</f>
        <v>-6.8793619142572293</v>
      </c>
      <c r="AG422" s="141">
        <f t="shared" si="30"/>
        <v>4.9534452677614986</v>
      </c>
      <c r="AH422" s="142">
        <f>AB422+AG422*'Calculation Tool'!$H$7</f>
        <v>18.661058162062172</v>
      </c>
      <c r="AI422" s="46"/>
      <c r="AJ422" s="46"/>
      <c r="AK422" s="143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153"/>
      <c r="BA422" s="144"/>
      <c r="BB422" s="46"/>
      <c r="BC422" s="46"/>
      <c r="BD422" s="46"/>
      <c r="BE422" s="46"/>
      <c r="BF422" s="143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</row>
    <row r="423" spans="1:74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138">
        <f t="shared" si="29"/>
        <v>101.10833333333285</v>
      </c>
      <c r="AB423" s="139">
        <f t="shared" si="28"/>
        <v>18.010956209264087</v>
      </c>
      <c r="AC423" s="139">
        <f t="shared" si="27"/>
        <v>0.83333333333333337</v>
      </c>
      <c r="AD423" s="140">
        <f>-'Calculation Tool'!$O$9*'Interactive Chart'!$K$5*COS(('Interactive Chart'!$AA423-'Interactive Chart'!$K$6+'Calculation Tool'!$O$10/24)*2*PI())</f>
        <v>11.800044565275137</v>
      </c>
      <c r="AE423" s="140">
        <f>'Calculation Tool'!$O$11*'Interactive Chart'!$F$5*COS(('Interactive Chart'!$AA423-'Interactive Chart'!$F$6+'Calculation Tool'!$O$12/24)*2*PI())</f>
        <v>0</v>
      </c>
      <c r="AF423" s="140">
        <f>-($K$4-$F$4)*'Calculation Tool'!$F$19</f>
        <v>-6.8793619142572293</v>
      </c>
      <c r="AG423" s="141">
        <f t="shared" si="30"/>
        <v>4.9206826510179074</v>
      </c>
      <c r="AH423" s="142">
        <f>AB423+AG423*'Calculation Tool'!$H$7</f>
        <v>18.650644953896414</v>
      </c>
      <c r="AI423" s="46"/>
      <c r="AJ423" s="46"/>
      <c r="AK423" s="143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153"/>
      <c r="BA423" s="144"/>
      <c r="BB423" s="46"/>
      <c r="BC423" s="46"/>
      <c r="BD423" s="46"/>
      <c r="BE423" s="46"/>
      <c r="BF423" s="143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</row>
    <row r="424" spans="1:74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138">
        <f t="shared" si="29"/>
        <v>101.11249999999951</v>
      </c>
      <c r="AB424" s="139">
        <f t="shared" si="28"/>
        <v>18.006165332534234</v>
      </c>
      <c r="AC424" s="139">
        <f t="shared" si="27"/>
        <v>0.83333333333333337</v>
      </c>
      <c r="AD424" s="140">
        <f>-'Calculation Tool'!$O$9*'Interactive Chart'!$K$5*COS(('Interactive Chart'!$AA424-'Interactive Chart'!$K$6+'Calculation Tool'!$O$10/24)*2*PI())</f>
        <v>11.759194787411749</v>
      </c>
      <c r="AE424" s="140">
        <f>'Calculation Tool'!$O$11*'Interactive Chart'!$F$5*COS(('Interactive Chart'!$AA424-'Interactive Chart'!$F$6+'Calculation Tool'!$O$12/24)*2*PI())</f>
        <v>0</v>
      </c>
      <c r="AF424" s="140">
        <f>-($K$4-$F$4)*'Calculation Tool'!$F$19</f>
        <v>-6.8793619142572293</v>
      </c>
      <c r="AG424" s="141">
        <f t="shared" si="30"/>
        <v>4.8798328731545197</v>
      </c>
      <c r="AH424" s="142">
        <f>AB424+AG424*'Calculation Tool'!$H$7</f>
        <v>18.640543606044321</v>
      </c>
      <c r="AI424" s="46"/>
      <c r="AJ424" s="46"/>
      <c r="AK424" s="143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153"/>
      <c r="BA424" s="144"/>
      <c r="BB424" s="46"/>
      <c r="BC424" s="46"/>
      <c r="BD424" s="46"/>
      <c r="BE424" s="46"/>
      <c r="BF424" s="143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</row>
    <row r="425" spans="1:74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138">
        <f t="shared" si="29"/>
        <v>101.11666666666618</v>
      </c>
      <c r="AB425" s="139">
        <f t="shared" si="28"/>
        <v>18.002740930491179</v>
      </c>
      <c r="AC425" s="139">
        <f t="shared" ref="AC425:AC488" si="31">MIN($AB$127:$AB$567)</f>
        <v>0.83333333333333337</v>
      </c>
      <c r="AD425" s="140">
        <f>-'Calculation Tool'!$O$9*'Interactive Chart'!$K$5*COS(('Interactive Chart'!$AA425-'Interactive Chart'!$K$6+'Calculation Tool'!$O$10/24)*2*PI())</f>
        <v>11.710285844826174</v>
      </c>
      <c r="AE425" s="140">
        <f>'Calculation Tool'!$O$11*'Interactive Chart'!$F$5*COS(('Interactive Chart'!$AA425-'Interactive Chart'!$F$6+'Calculation Tool'!$O$12/24)*2*PI())</f>
        <v>0</v>
      </c>
      <c r="AF425" s="140">
        <f>-($K$4-$F$4)*'Calculation Tool'!$F$19</f>
        <v>-6.8793619142572293</v>
      </c>
      <c r="AG425" s="141">
        <f t="shared" si="30"/>
        <v>4.8309239305689449</v>
      </c>
      <c r="AH425" s="142">
        <f>AB425+AG425*'Calculation Tool'!$H$7</f>
        <v>18.630761041465142</v>
      </c>
      <c r="AI425" s="46"/>
      <c r="AJ425" s="46"/>
      <c r="AK425" s="143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153"/>
      <c r="BA425" s="144"/>
      <c r="BB425" s="46"/>
      <c r="BC425" s="46"/>
      <c r="BD425" s="46"/>
      <c r="BE425" s="46"/>
      <c r="BF425" s="143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</row>
    <row r="426" spans="1:74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138">
        <f t="shared" si="29"/>
        <v>101.12083333333284</v>
      </c>
      <c r="AB426" s="139">
        <f t="shared" ref="AB426:AB489" si="32">$K$4+$K$5*COS(($AA426-$K$6)*2*PI())</f>
        <v>18.000685350049046</v>
      </c>
      <c r="AC426" s="139">
        <f t="shared" si="31"/>
        <v>0.83333333333333337</v>
      </c>
      <c r="AD426" s="140">
        <f>-'Calculation Tool'!$O$9*'Interactive Chart'!$K$5*COS(('Interactive Chart'!$AA426-'Interactive Chart'!$K$6+'Calculation Tool'!$O$10/24)*2*PI())</f>
        <v>11.653351257264177</v>
      </c>
      <c r="AE426" s="140">
        <f>'Calculation Tool'!$O$11*'Interactive Chart'!$F$5*COS(('Interactive Chart'!$AA426-'Interactive Chart'!$F$6+'Calculation Tool'!$O$12/24)*2*PI())</f>
        <v>0</v>
      </c>
      <c r="AF426" s="140">
        <f>-($K$4-$F$4)*'Calculation Tool'!$F$19</f>
        <v>-6.8793619142572293</v>
      </c>
      <c r="AG426" s="141">
        <f t="shared" si="30"/>
        <v>4.7739893430069475</v>
      </c>
      <c r="AH426" s="142">
        <f>AB426+AG426*'Calculation Tool'!$H$7</f>
        <v>18.621303964639949</v>
      </c>
      <c r="AI426" s="46"/>
      <c r="AJ426" s="46"/>
      <c r="AK426" s="143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153"/>
      <c r="BA426" s="144"/>
      <c r="BB426" s="46"/>
      <c r="BC426" s="46"/>
      <c r="BD426" s="46"/>
      <c r="BE426" s="46"/>
      <c r="BF426" s="143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</row>
    <row r="427" spans="1:74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138">
        <f t="shared" ref="AA427:AA490" si="33">AA426+0.1/24</f>
        <v>101.1249999999995</v>
      </c>
      <c r="AB427" s="139">
        <f t="shared" si="32"/>
        <v>18</v>
      </c>
      <c r="AC427" s="139">
        <f t="shared" si="31"/>
        <v>0.83333333333333337</v>
      </c>
      <c r="AD427" s="140">
        <f>-'Calculation Tool'!$O$9*'Interactive Chart'!$K$5*COS(('Interactive Chart'!$AA427-'Interactive Chart'!$K$6+'Calculation Tool'!$O$10/24)*2*PI())</f>
        <v>11.588430044848327</v>
      </c>
      <c r="AE427" s="140">
        <f>'Calculation Tool'!$O$11*'Interactive Chart'!$F$5*COS(('Interactive Chart'!$AA427-'Interactive Chart'!$F$6+'Calculation Tool'!$O$12/24)*2*PI())</f>
        <v>0</v>
      </c>
      <c r="AF427" s="140">
        <f>-($K$4-$F$4)*'Calculation Tool'!$F$19</f>
        <v>-6.8793619142572293</v>
      </c>
      <c r="AG427" s="141">
        <f t="shared" si="30"/>
        <v>4.7090681305910973</v>
      </c>
      <c r="AH427" s="142">
        <f>AB427+AG427*'Calculation Tool'!$H$7</f>
        <v>18.612178856976843</v>
      </c>
      <c r="AI427" s="46"/>
      <c r="AJ427" s="46"/>
      <c r="AK427" s="143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153"/>
      <c r="BA427" s="144"/>
      <c r="BB427" s="46"/>
      <c r="BC427" s="46"/>
      <c r="BD427" s="46"/>
      <c r="BE427" s="46"/>
      <c r="BF427" s="143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</row>
    <row r="428" spans="1:74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138">
        <f t="shared" si="33"/>
        <v>101.12916666666617</v>
      </c>
      <c r="AB428" s="139">
        <f t="shared" si="32"/>
        <v>18.00068535004872</v>
      </c>
      <c r="AC428" s="139">
        <f t="shared" si="31"/>
        <v>0.83333333333333337</v>
      </c>
      <c r="AD428" s="140">
        <f>-'Calculation Tool'!$O$9*'Interactive Chart'!$K$5*COS(('Interactive Chart'!$AA428-'Interactive Chart'!$K$6+'Calculation Tool'!$O$10/24)*2*PI())</f>
        <v>11.515566701335056</v>
      </c>
      <c r="AE428" s="140">
        <f>'Calculation Tool'!$O$11*'Interactive Chart'!$F$5*COS(('Interactive Chart'!$AA428-'Interactive Chart'!$F$6+'Calculation Tool'!$O$12/24)*2*PI())</f>
        <v>0</v>
      </c>
      <c r="AF428" s="140">
        <f>-($K$4-$F$4)*'Calculation Tool'!$F$19</f>
        <v>-6.8793619142572293</v>
      </c>
      <c r="AG428" s="141">
        <f t="shared" si="30"/>
        <v>4.6362047870778262</v>
      </c>
      <c r="AH428" s="142">
        <f>AB428+AG428*'Calculation Tool'!$H$7</f>
        <v>18.603391972368836</v>
      </c>
      <c r="AI428" s="46"/>
      <c r="AJ428" s="46"/>
      <c r="AK428" s="143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153"/>
      <c r="BA428" s="144"/>
      <c r="BB428" s="46"/>
      <c r="BC428" s="46"/>
      <c r="BD428" s="46"/>
      <c r="BE428" s="46"/>
      <c r="BF428" s="143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</row>
    <row r="429" spans="1:74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138">
        <f t="shared" si="33"/>
        <v>101.13333333333283</v>
      </c>
      <c r="AB429" s="139">
        <f t="shared" si="32"/>
        <v>18.002740930490521</v>
      </c>
      <c r="AC429" s="139">
        <f t="shared" si="31"/>
        <v>0.83333333333333337</v>
      </c>
      <c r="AD429" s="140">
        <f>-'Calculation Tool'!$O$9*'Interactive Chart'!$K$5*COS(('Interactive Chart'!$AA429-'Interactive Chart'!$K$6+'Calculation Tool'!$O$10/24)*2*PI())</f>
        <v>11.434811163619772</v>
      </c>
      <c r="AE429" s="140">
        <f>'Calculation Tool'!$O$11*'Interactive Chart'!$F$5*COS(('Interactive Chart'!$AA429-'Interactive Chart'!$F$6+'Calculation Tool'!$O$12/24)*2*PI())</f>
        <v>0</v>
      </c>
      <c r="AF429" s="140">
        <f>-($K$4-$F$4)*'Calculation Tool'!$F$19</f>
        <v>-6.8793619142572293</v>
      </c>
      <c r="AG429" s="141">
        <f t="shared" si="30"/>
        <v>4.5554492493625425</v>
      </c>
      <c r="AH429" s="142">
        <f>AB429+AG429*'Calculation Tool'!$H$7</f>
        <v>18.594949332907653</v>
      </c>
      <c r="AI429" s="46"/>
      <c r="AJ429" s="46"/>
      <c r="AK429" s="143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153"/>
      <c r="BA429" s="144"/>
      <c r="BB429" s="46"/>
      <c r="BC429" s="46"/>
      <c r="BD429" s="46"/>
      <c r="BE429" s="46"/>
      <c r="BF429" s="143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</row>
    <row r="430" spans="1:74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138">
        <f t="shared" si="33"/>
        <v>101.13749999999949</v>
      </c>
      <c r="AB430" s="139">
        <f t="shared" si="32"/>
        <v>18.006165332533236</v>
      </c>
      <c r="AC430" s="139">
        <f t="shared" si="31"/>
        <v>0.83333333333333337</v>
      </c>
      <c r="AD430" s="140">
        <f>-'Calculation Tool'!$O$9*'Interactive Chart'!$K$5*COS(('Interactive Chart'!$AA430-'Interactive Chart'!$K$6+'Calculation Tool'!$O$10/24)*2*PI())</f>
        <v>11.346218777514494</v>
      </c>
      <c r="AE430" s="140">
        <f>'Calculation Tool'!$O$11*'Interactive Chart'!$F$5*COS(('Interactive Chart'!$AA430-'Interactive Chart'!$F$6+'Calculation Tool'!$O$12/24)*2*PI())</f>
        <v>0</v>
      </c>
      <c r="AF430" s="140">
        <f>-($K$4-$F$4)*'Calculation Tool'!$F$19</f>
        <v>-6.8793619142572293</v>
      </c>
      <c r="AG430" s="141">
        <f t="shared" si="30"/>
        <v>4.4668568632572647</v>
      </c>
      <c r="AH430" s="142">
        <f>AB430+AG430*'Calculation Tool'!$H$7</f>
        <v>18.586856724756679</v>
      </c>
      <c r="AI430" s="46"/>
      <c r="AJ430" s="46"/>
      <c r="AK430" s="143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153"/>
      <c r="BA430" s="144"/>
      <c r="BB430" s="46"/>
      <c r="BC430" s="46"/>
      <c r="BD430" s="46"/>
      <c r="BE430" s="46"/>
      <c r="BF430" s="143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</row>
    <row r="431" spans="1:74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138">
        <f t="shared" si="33"/>
        <v>101.14166666666615</v>
      </c>
      <c r="AB431" s="139">
        <f t="shared" si="32"/>
        <v>18.010956209262776</v>
      </c>
      <c r="AC431" s="139">
        <f t="shared" si="31"/>
        <v>0.83333333333333337</v>
      </c>
      <c r="AD431" s="140">
        <f>-'Calculation Tool'!$O$9*'Interactive Chart'!$K$5*COS(('Interactive Chart'!$AA431-'Interactive Chart'!$K$6+'Calculation Tool'!$O$10/24)*2*PI())</f>
        <v>11.249850259815807</v>
      </c>
      <c r="AE431" s="140">
        <f>'Calculation Tool'!$O$11*'Interactive Chart'!$F$5*COS(('Interactive Chart'!$AA431-'Interactive Chart'!$F$6+'Calculation Tool'!$O$12/24)*2*PI())</f>
        <v>0</v>
      </c>
      <c r="AF431" s="140">
        <f>-($K$4-$F$4)*'Calculation Tool'!$F$19</f>
        <v>-6.8793619142572293</v>
      </c>
      <c r="AG431" s="141">
        <f t="shared" si="30"/>
        <v>4.3704883455585772</v>
      </c>
      <c r="AH431" s="142">
        <f>AB431+AG431*'Calculation Tool'!$H$7</f>
        <v>18.57911969418539</v>
      </c>
      <c r="AI431" s="46"/>
      <c r="AJ431" s="46"/>
      <c r="AK431" s="143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153"/>
      <c r="BA431" s="144"/>
      <c r="BB431" s="46"/>
      <c r="BC431" s="46"/>
      <c r="BD431" s="46"/>
      <c r="BE431" s="46"/>
      <c r="BF431" s="143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</row>
    <row r="432" spans="1:74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138">
        <f t="shared" si="33"/>
        <v>101.14583333333282</v>
      </c>
      <c r="AB432" s="139">
        <f t="shared" si="32"/>
        <v>18.01711027725154</v>
      </c>
      <c r="AC432" s="139">
        <f t="shared" si="31"/>
        <v>0.83333333333333337</v>
      </c>
      <c r="AD432" s="140">
        <f>-'Calculation Tool'!$O$9*'Interactive Chart'!$K$5*COS(('Interactive Chart'!$AA432-'Interactive Chart'!$K$6+'Calculation Tool'!$O$10/24)*2*PI())</f>
        <v>11.145771656691187</v>
      </c>
      <c r="AE432" s="140">
        <f>'Calculation Tool'!$O$11*'Interactive Chart'!$F$5*COS(('Interactive Chart'!$AA432-'Interactive Chart'!$F$6+'Calculation Tool'!$O$12/24)*2*PI())</f>
        <v>0</v>
      </c>
      <c r="AF432" s="140">
        <f>-($K$4-$F$4)*'Calculation Tool'!$F$19</f>
        <v>-6.8793619142572293</v>
      </c>
      <c r="AG432" s="141">
        <f t="shared" si="30"/>
        <v>4.2664097424339573</v>
      </c>
      <c r="AH432" s="142">
        <f>AB432+AG432*'Calculation Tool'!$H$7</f>
        <v>18.571743543767955</v>
      </c>
      <c r="AI432" s="46"/>
      <c r="AJ432" s="46"/>
      <c r="AK432" s="143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153"/>
      <c r="BA432" s="144"/>
      <c r="BB432" s="46"/>
      <c r="BC432" s="46"/>
      <c r="BD432" s="46"/>
      <c r="BE432" s="46"/>
      <c r="BF432" s="143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</row>
    <row r="433" spans="1:74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138">
        <f t="shared" si="33"/>
        <v>101.14999999999948</v>
      </c>
      <c r="AB433" s="139">
        <f t="shared" si="32"/>
        <v>18.02462331880869</v>
      </c>
      <c r="AC433" s="139">
        <f t="shared" si="31"/>
        <v>0.83333333333333337</v>
      </c>
      <c r="AD433" s="140">
        <f>-'Calculation Tool'!$O$9*'Interactive Chart'!$K$5*COS(('Interactive Chart'!$AA433-'Interactive Chart'!$K$6+'Calculation Tool'!$O$10/24)*2*PI())</f>
        <v>11.034054298416779</v>
      </c>
      <c r="AE433" s="140">
        <f>'Calculation Tool'!$O$11*'Interactive Chart'!$F$5*COS(('Interactive Chart'!$AA433-'Interactive Chart'!$F$6+'Calculation Tool'!$O$12/24)*2*PI())</f>
        <v>0</v>
      </c>
      <c r="AF433" s="140">
        <f>-($K$4-$F$4)*'Calculation Tool'!$F$19</f>
        <v>-6.8793619142572293</v>
      </c>
      <c r="AG433" s="141">
        <f t="shared" ref="AG433:AG496" si="34">SUM(AD433:AF433)</f>
        <v>4.1546923841595493</v>
      </c>
      <c r="AH433" s="142">
        <f>AB433+AG433*'Calculation Tool'!$H$7</f>
        <v>18.56473332874943</v>
      </c>
      <c r="AI433" s="46"/>
      <c r="AJ433" s="46"/>
      <c r="AK433" s="143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153"/>
      <c r="BA433" s="144"/>
      <c r="BB433" s="46"/>
      <c r="BC433" s="46"/>
      <c r="BD433" s="46"/>
      <c r="BE433" s="46"/>
      <c r="BF433" s="143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</row>
    <row r="434" spans="1:74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138">
        <f t="shared" si="33"/>
        <v>101.15416666666614</v>
      </c>
      <c r="AB434" s="139">
        <f t="shared" si="32"/>
        <v>18.033490184870892</v>
      </c>
      <c r="AC434" s="139">
        <f t="shared" si="31"/>
        <v>0.83333333333333337</v>
      </c>
      <c r="AD434" s="140">
        <f>-'Calculation Tool'!$O$9*'Interactive Chart'!$K$5*COS(('Interactive Chart'!$AA434-'Interactive Chart'!$K$6+'Calculation Tool'!$O$10/24)*2*PI())</f>
        <v>10.914774750490071</v>
      </c>
      <c r="AE434" s="140">
        <f>'Calculation Tool'!$O$11*'Interactive Chart'!$F$5*COS(('Interactive Chart'!$AA434-'Interactive Chart'!$F$6+'Calculation Tool'!$O$12/24)*2*PI())</f>
        <v>0</v>
      </c>
      <c r="AF434" s="140">
        <f>-($K$4-$F$4)*'Calculation Tool'!$F$19</f>
        <v>-6.8793619142572293</v>
      </c>
      <c r="AG434" s="141">
        <f t="shared" si="34"/>
        <v>4.0354128362328421</v>
      </c>
      <c r="AH434" s="142">
        <f>AB434+AG434*'Calculation Tool'!$H$7</f>
        <v>18.558093853581163</v>
      </c>
      <c r="AI434" s="46"/>
      <c r="AJ434" s="46"/>
      <c r="AK434" s="143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153"/>
      <c r="BA434" s="144"/>
      <c r="BB434" s="46"/>
      <c r="BC434" s="46"/>
      <c r="BD434" s="46"/>
      <c r="BE434" s="46"/>
      <c r="BF434" s="143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</row>
    <row r="435" spans="1:74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138">
        <f t="shared" si="33"/>
        <v>101.15833333333281</v>
      </c>
      <c r="AB435" s="139">
        <f t="shared" si="32"/>
        <v>18.043704798530982</v>
      </c>
      <c r="AC435" s="139">
        <f t="shared" si="31"/>
        <v>0.83333333333333337</v>
      </c>
      <c r="AD435" s="140">
        <f>-'Calculation Tool'!$O$9*'Interactive Chart'!$K$5*COS(('Interactive Chart'!$AA435-'Interactive Chart'!$K$6+'Calculation Tool'!$O$10/24)*2*PI())</f>
        <v>10.788014761154027</v>
      </c>
      <c r="AE435" s="140">
        <f>'Calculation Tool'!$O$11*'Interactive Chart'!$F$5*COS(('Interactive Chart'!$AA435-'Interactive Chart'!$F$6+'Calculation Tool'!$O$12/24)*2*PI())</f>
        <v>0</v>
      </c>
      <c r="AF435" s="140">
        <f>-($K$4-$F$4)*'Calculation Tool'!$F$19</f>
        <v>-6.8793619142572293</v>
      </c>
      <c r="AG435" s="141">
        <f t="shared" si="34"/>
        <v>3.908652846896798</v>
      </c>
      <c r="AH435" s="142">
        <f>AB435+AG435*'Calculation Tool'!$H$7</f>
        <v>18.551829668627565</v>
      </c>
      <c r="AI435" s="46"/>
      <c r="AJ435" s="46"/>
      <c r="AK435" s="143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153"/>
      <c r="BA435" s="144"/>
      <c r="BB435" s="46"/>
      <c r="BC435" s="46"/>
      <c r="BD435" s="46"/>
      <c r="BE435" s="46"/>
      <c r="BF435" s="143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</row>
    <row r="436" spans="1:74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138">
        <f t="shared" si="33"/>
        <v>101.16249999999947</v>
      </c>
      <c r="AB436" s="139">
        <f t="shared" si="32"/>
        <v>18.055260159203073</v>
      </c>
      <c r="AC436" s="139">
        <f t="shared" si="31"/>
        <v>0.83333333333333337</v>
      </c>
      <c r="AD436" s="140">
        <f>-'Calculation Tool'!$O$9*'Interactive Chart'!$K$5*COS(('Interactive Chart'!$AA436-'Interactive Chart'!$K$6+'Calculation Tool'!$O$10/24)*2*PI())</f>
        <v>10.653861205374641</v>
      </c>
      <c r="AE436" s="140">
        <f>'Calculation Tool'!$O$11*'Interactive Chart'!$F$5*COS(('Interactive Chart'!$AA436-'Interactive Chart'!$F$6+'Calculation Tool'!$O$12/24)*2*PI())</f>
        <v>0</v>
      </c>
      <c r="AF436" s="140">
        <f>-($K$4-$F$4)*'Calculation Tool'!$F$19</f>
        <v>-6.8793619142572293</v>
      </c>
      <c r="AG436" s="141">
        <f t="shared" si="34"/>
        <v>3.7744992911174116</v>
      </c>
      <c r="AH436" s="142">
        <f>AB436+AG436*'Calculation Tool'!$H$7</f>
        <v>18.545945067048336</v>
      </c>
      <c r="AI436" s="46"/>
      <c r="AJ436" s="46"/>
      <c r="AK436" s="143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153"/>
      <c r="BA436" s="144"/>
      <c r="BB436" s="46"/>
      <c r="BC436" s="46"/>
      <c r="BD436" s="46"/>
      <c r="BE436" s="46"/>
      <c r="BF436" s="143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</row>
    <row r="437" spans="1:74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138">
        <f t="shared" si="33"/>
        <v>101.16666666666613</v>
      </c>
      <c r="AB437" s="139">
        <f t="shared" si="32"/>
        <v>18.068148347420127</v>
      </c>
      <c r="AC437" s="139">
        <f t="shared" si="31"/>
        <v>0.83333333333333337</v>
      </c>
      <c r="AD437" s="140">
        <f>-'Calculation Tool'!$O$9*'Interactive Chart'!$K$5*COS(('Interactive Chart'!$AA437-'Interactive Chart'!$K$6+'Calculation Tool'!$O$10/24)*2*PI())</f>
        <v>10.512406025296753</v>
      </c>
      <c r="AE437" s="140">
        <f>'Calculation Tool'!$O$11*'Interactive Chart'!$F$5*COS(('Interactive Chart'!$AA437-'Interactive Chart'!$F$6+'Calculation Tool'!$O$12/24)*2*PI())</f>
        <v>0</v>
      </c>
      <c r="AF437" s="140">
        <f>-($K$4-$F$4)*'Calculation Tool'!$F$19</f>
        <v>-6.8793619142572293</v>
      </c>
      <c r="AG437" s="141">
        <f t="shared" si="34"/>
        <v>3.6330441110395242</v>
      </c>
      <c r="AH437" s="142">
        <f>AB437+AG437*'Calculation Tool'!$H$7</f>
        <v>18.540444081855266</v>
      </c>
      <c r="AI437" s="46"/>
      <c r="AJ437" s="46"/>
      <c r="AK437" s="143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153"/>
      <c r="BA437" s="144"/>
      <c r="BB437" s="46"/>
      <c r="BC437" s="46"/>
      <c r="BD437" s="46"/>
      <c r="BE437" s="46"/>
      <c r="BF437" s="143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</row>
    <row r="438" spans="1:74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138">
        <f t="shared" si="33"/>
        <v>101.17083333333279</v>
      </c>
      <c r="AB438" s="139">
        <f t="shared" si="32"/>
        <v>18.082360530261656</v>
      </c>
      <c r="AC438" s="139">
        <f t="shared" si="31"/>
        <v>0.83333333333333337</v>
      </c>
      <c r="AD438" s="140">
        <f>-'Calculation Tool'!$O$9*'Interactive Chart'!$K$5*COS(('Interactive Chart'!$AA438-'Interactive Chart'!$K$6+'Calculation Tool'!$O$10/24)*2*PI())</f>
        <v>10.363746167235517</v>
      </c>
      <c r="AE438" s="140">
        <f>'Calculation Tool'!$O$11*'Interactive Chart'!$F$5*COS(('Interactive Chart'!$AA438-'Interactive Chart'!$F$6+'Calculation Tool'!$O$12/24)*2*PI())</f>
        <v>0</v>
      </c>
      <c r="AF438" s="140">
        <f>-($K$4-$F$4)*'Calculation Tool'!$F$19</f>
        <v>-6.8793619142572293</v>
      </c>
      <c r="AG438" s="141">
        <f t="shared" si="34"/>
        <v>3.4843842529782876</v>
      </c>
      <c r="AH438" s="142">
        <f>AB438+AG438*'Calculation Tool'!$H$7</f>
        <v>18.535330483148833</v>
      </c>
      <c r="AI438" s="46"/>
      <c r="AJ438" s="46"/>
      <c r="AK438" s="143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153"/>
      <c r="BA438" s="144"/>
      <c r="BB438" s="46"/>
      <c r="BC438" s="46"/>
      <c r="BD438" s="46"/>
      <c r="BE438" s="46"/>
      <c r="BF438" s="143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</row>
    <row r="439" spans="1:74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138">
        <f t="shared" si="33"/>
        <v>101.17499999999946</v>
      </c>
      <c r="AB439" s="139">
        <f t="shared" si="32"/>
        <v>18.097886967407572</v>
      </c>
      <c r="AC439" s="139">
        <f t="shared" si="31"/>
        <v>0.83333333333333337</v>
      </c>
      <c r="AD439" s="140">
        <f>-'Calculation Tool'!$O$9*'Interactive Chart'!$K$5*COS(('Interactive Chart'!$AA439-'Interactive Chart'!$K$6+'Calculation Tool'!$O$10/24)*2*PI())</f>
        <v>10.207983515232609</v>
      </c>
      <c r="AE439" s="140">
        <f>'Calculation Tool'!$O$11*'Interactive Chart'!$F$5*COS(('Interactive Chart'!$AA439-'Interactive Chart'!$F$6+'Calculation Tool'!$O$12/24)*2*PI())</f>
        <v>0</v>
      </c>
      <c r="AF439" s="140">
        <f>-($K$4-$F$4)*'Calculation Tool'!$F$19</f>
        <v>-6.8793619142572293</v>
      </c>
      <c r="AG439" s="141">
        <f t="shared" si="34"/>
        <v>3.3286216009753797</v>
      </c>
      <c r="AH439" s="142">
        <f>AB439+AG439*'Calculation Tool'!$H$7</f>
        <v>18.530607775534371</v>
      </c>
      <c r="AI439" s="46"/>
      <c r="AJ439" s="46"/>
      <c r="AK439" s="143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153"/>
      <c r="BA439" s="144"/>
      <c r="BB439" s="46"/>
      <c r="BC439" s="46"/>
      <c r="BD439" s="46"/>
      <c r="BE439" s="46"/>
      <c r="BF439" s="143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</row>
    <row r="440" spans="1:74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138">
        <f t="shared" si="33"/>
        <v>101.17916666666612</v>
      </c>
      <c r="AB440" s="139">
        <f t="shared" si="32"/>
        <v>18.114717017813366</v>
      </c>
      <c r="AC440" s="139">
        <f t="shared" si="31"/>
        <v>0.83333333333333337</v>
      </c>
      <c r="AD440" s="140">
        <f>-'Calculation Tool'!$O$9*'Interactive Chart'!$K$5*COS(('Interactive Chart'!$AA440-'Interactive Chart'!$K$6+'Calculation Tool'!$O$10/24)*2*PI())</f>
        <v>10.045224821227848</v>
      </c>
      <c r="AE440" s="140">
        <f>'Calculation Tool'!$O$11*'Interactive Chart'!$F$5*COS(('Interactive Chart'!$AA440-'Interactive Chart'!$F$6+'Calculation Tool'!$O$12/24)*2*PI())</f>
        <v>0</v>
      </c>
      <c r="AF440" s="140">
        <f>-($K$4-$F$4)*'Calculation Tool'!$F$19</f>
        <v>-6.8793619142572293</v>
      </c>
      <c r="AG440" s="141">
        <f t="shared" si="34"/>
        <v>3.1658629069706183</v>
      </c>
      <c r="AH440" s="142">
        <f>AB440+AG440*'Calculation Tool'!$H$7</f>
        <v>18.526279195719546</v>
      </c>
      <c r="AI440" s="46"/>
      <c r="AJ440" s="46"/>
      <c r="AK440" s="143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153"/>
      <c r="BA440" s="144"/>
      <c r="BB440" s="46"/>
      <c r="BC440" s="46"/>
      <c r="BD440" s="46"/>
      <c r="BE440" s="46"/>
      <c r="BF440" s="143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</row>
    <row r="441" spans="1:74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138">
        <f t="shared" si="33"/>
        <v>101.18333333333278</v>
      </c>
      <c r="AB441" s="139">
        <f t="shared" si="32"/>
        <v>18.132839147003082</v>
      </c>
      <c r="AC441" s="139">
        <f t="shared" si="31"/>
        <v>0.83333333333333337</v>
      </c>
      <c r="AD441" s="140">
        <f>-'Calculation Tool'!$O$9*'Interactive Chart'!$K$5*COS(('Interactive Chart'!$AA441-'Interactive Chart'!$K$6+'Calculation Tool'!$O$10/24)*2*PI())</f>
        <v>9.875581631900781</v>
      </c>
      <c r="AE441" s="140">
        <f>'Calculation Tool'!$O$11*'Interactive Chart'!$F$5*COS(('Interactive Chart'!$AA441-'Interactive Chart'!$F$6+'Calculation Tool'!$O$12/24)*2*PI())</f>
        <v>0</v>
      </c>
      <c r="AF441" s="140">
        <f>-($K$4-$F$4)*'Calculation Tool'!$F$19</f>
        <v>-6.8793619142572293</v>
      </c>
      <c r="AG441" s="141">
        <f t="shared" si="34"/>
        <v>2.9962197176435517</v>
      </c>
      <c r="AH441" s="142">
        <f>AB441+AG441*'Calculation Tool'!$H$7</f>
        <v>18.522347710296746</v>
      </c>
      <c r="AI441" s="46"/>
      <c r="AJ441" s="46"/>
      <c r="AK441" s="143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153"/>
      <c r="BA441" s="144"/>
      <c r="BB441" s="46"/>
      <c r="BC441" s="46"/>
      <c r="BD441" s="46"/>
      <c r="BE441" s="46"/>
      <c r="BF441" s="143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</row>
    <row r="442" spans="1:74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138">
        <f t="shared" si="33"/>
        <v>101.18749999999945</v>
      </c>
      <c r="AB442" s="139">
        <f t="shared" si="32"/>
        <v>18.152240934974756</v>
      </c>
      <c r="AC442" s="139">
        <f t="shared" si="31"/>
        <v>0.83333333333333337</v>
      </c>
      <c r="AD442" s="140">
        <f>-'Calculation Tool'!$O$9*'Interactive Chart'!$K$5*COS(('Interactive Chart'!$AA442-'Interactive Chart'!$K$6+'Calculation Tool'!$O$10/24)*2*PI())</f>
        <v>9.6991702122202899</v>
      </c>
      <c r="AE442" s="140">
        <f>'Calculation Tool'!$O$11*'Interactive Chart'!$F$5*COS(('Interactive Chart'!$AA442-'Interactive Chart'!$F$6+'Calculation Tool'!$O$12/24)*2*PI())</f>
        <v>0</v>
      </c>
      <c r="AF442" s="140">
        <f>-($K$4-$F$4)*'Calculation Tool'!$F$19</f>
        <v>-6.8793619142572293</v>
      </c>
      <c r="AG442" s="141">
        <f t="shared" si="34"/>
        <v>2.8198082979630605</v>
      </c>
      <c r="AH442" s="142">
        <f>AB442+AG442*'Calculation Tool'!$H$7</f>
        <v>18.518816013709955</v>
      </c>
      <c r="AI442" s="46"/>
      <c r="AJ442" s="46"/>
      <c r="AK442" s="143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153"/>
      <c r="BA442" s="144"/>
      <c r="BB442" s="46"/>
      <c r="BC442" s="46"/>
      <c r="BD442" s="46"/>
      <c r="BE442" s="46"/>
      <c r="BF442" s="143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</row>
    <row r="443" spans="1:74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138">
        <f t="shared" si="33"/>
        <v>101.19166666666611</v>
      </c>
      <c r="AB443" s="139">
        <f t="shared" si="32"/>
        <v>18.172909084711883</v>
      </c>
      <c r="AC443" s="139">
        <f t="shared" si="31"/>
        <v>0.83333333333333337</v>
      </c>
      <c r="AD443" s="140">
        <f>-'Calculation Tool'!$O$9*'Interactive Chart'!$K$5*COS(('Interactive Chart'!$AA443-'Interactive Chart'!$K$6+'Calculation Tool'!$O$10/24)*2*PI())</f>
        <v>9.5161114657599448</v>
      </c>
      <c r="AE443" s="140">
        <f>'Calculation Tool'!$O$11*'Interactive Chart'!$F$5*COS(('Interactive Chart'!$AA443-'Interactive Chart'!$F$6+'Calculation Tool'!$O$12/24)*2*PI())</f>
        <v>0</v>
      </c>
      <c r="AF443" s="140">
        <f>-($K$4-$F$4)*'Calculation Tool'!$F$19</f>
        <v>-6.8793619142572293</v>
      </c>
      <c r="AG443" s="141">
        <f t="shared" si="34"/>
        <v>2.6367495515027155</v>
      </c>
      <c r="AH443" s="142">
        <f>AB443+AG443*'Calculation Tool'!$H$7</f>
        <v>18.515686526407237</v>
      </c>
      <c r="AI443" s="46"/>
      <c r="AJ443" s="46"/>
      <c r="AK443" s="143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153"/>
      <c r="BA443" s="144"/>
      <c r="BB443" s="46"/>
      <c r="BC443" s="46"/>
      <c r="BD443" s="46"/>
      <c r="BE443" s="46"/>
      <c r="BF443" s="143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</row>
    <row r="444" spans="1:74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138">
        <f t="shared" si="33"/>
        <v>101.19583333333277</v>
      </c>
      <c r="AB444" s="139">
        <f t="shared" si="32"/>
        <v>18.194829431297208</v>
      </c>
      <c r="AC444" s="139">
        <f t="shared" si="31"/>
        <v>0.83333333333333337</v>
      </c>
      <c r="AD444" s="140">
        <f>-'Calculation Tool'!$O$9*'Interactive Chart'!$K$5*COS(('Interactive Chart'!$AA444-'Interactive Chart'!$K$6+'Calculation Tool'!$O$10/24)*2*PI())</f>
        <v>9.3265308518413335</v>
      </c>
      <c r="AE444" s="140">
        <f>'Calculation Tool'!$O$11*'Interactive Chart'!$F$5*COS(('Interactive Chart'!$AA444-'Interactive Chart'!$F$6+'Calculation Tool'!$O$12/24)*2*PI())</f>
        <v>0</v>
      </c>
      <c r="AF444" s="140">
        <f>-($K$4-$F$4)*'Calculation Tool'!$F$19</f>
        <v>-6.8793619142572293</v>
      </c>
      <c r="AG444" s="141">
        <f t="shared" si="34"/>
        <v>2.4471689375841041</v>
      </c>
      <c r="AH444" s="142">
        <f>AB444+AG444*'Calculation Tool'!$H$7</f>
        <v>18.51296139318314</v>
      </c>
      <c r="AI444" s="46"/>
      <c r="AJ444" s="46"/>
      <c r="AK444" s="143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153"/>
      <c r="BA444" s="144"/>
      <c r="BB444" s="46"/>
      <c r="BC444" s="46"/>
      <c r="BD444" s="46"/>
      <c r="BE444" s="46"/>
      <c r="BF444" s="143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</row>
    <row r="445" spans="1:74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138">
        <f t="shared" si="33"/>
        <v>101.19999999999943</v>
      </c>
      <c r="AB445" s="139">
        <f t="shared" si="32"/>
        <v>18.217986951620041</v>
      </c>
      <c r="AC445" s="139">
        <f t="shared" si="31"/>
        <v>0.83333333333333337</v>
      </c>
      <c r="AD445" s="140">
        <f>-'Calculation Tool'!$O$9*'Interactive Chart'!$K$5*COS(('Interactive Chart'!$AA445-'Interactive Chart'!$K$6+'Calculation Tool'!$O$10/24)*2*PI())</f>
        <v>9.130558299548337</v>
      </c>
      <c r="AE445" s="140">
        <f>'Calculation Tool'!$O$11*'Interactive Chart'!$F$5*COS(('Interactive Chart'!$AA445-'Interactive Chart'!$F$6+'Calculation Tool'!$O$12/24)*2*PI())</f>
        <v>0</v>
      </c>
      <c r="AF445" s="140">
        <f>-($K$4-$F$4)*'Calculation Tool'!$F$19</f>
        <v>-6.8793619142572293</v>
      </c>
      <c r="AG445" s="141">
        <f t="shared" si="34"/>
        <v>2.2511963852911077</v>
      </c>
      <c r="AH445" s="142">
        <f>AB445+AG445*'Calculation Tool'!$H$7</f>
        <v>18.510642481707887</v>
      </c>
      <c r="AI445" s="46"/>
      <c r="AJ445" s="46"/>
      <c r="AK445" s="143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153"/>
      <c r="BA445" s="144"/>
      <c r="BB445" s="46"/>
      <c r="BC445" s="46"/>
      <c r="BD445" s="46"/>
      <c r="BE445" s="46"/>
      <c r="BF445" s="143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</row>
    <row r="446" spans="1:74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138">
        <f t="shared" si="33"/>
        <v>101.2041666666661</v>
      </c>
      <c r="AB446" s="139">
        <f t="shared" si="32"/>
        <v>18.242365774672589</v>
      </c>
      <c r="AC446" s="139">
        <f t="shared" si="31"/>
        <v>0.83333333333333337</v>
      </c>
      <c r="AD446" s="140">
        <f>-'Calculation Tool'!$O$9*'Interactive Chart'!$K$5*COS(('Interactive Chart'!$AA446-'Interactive Chart'!$K$6+'Calculation Tool'!$O$10/24)*2*PI())</f>
        <v>8.9283281186775483</v>
      </c>
      <c r="AE446" s="140">
        <f>'Calculation Tool'!$O$11*'Interactive Chart'!$F$5*COS(('Interactive Chart'!$AA446-'Interactive Chart'!$F$6+'Calculation Tool'!$O$12/24)*2*PI())</f>
        <v>0</v>
      </c>
      <c r="AF446" s="140">
        <f>-($K$4-$F$4)*'Calculation Tool'!$F$19</f>
        <v>-6.8793619142572293</v>
      </c>
      <c r="AG446" s="141">
        <f t="shared" si="34"/>
        <v>2.048966204420319</v>
      </c>
      <c r="AH446" s="142">
        <f>AB446+AG446*'Calculation Tool'!$H$7</f>
        <v>18.50873138124723</v>
      </c>
      <c r="AI446" s="46"/>
      <c r="AJ446" s="46"/>
      <c r="AK446" s="143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153"/>
      <c r="BA446" s="144"/>
      <c r="BB446" s="46"/>
      <c r="BC446" s="46"/>
      <c r="BD446" s="46"/>
      <c r="BE446" s="46"/>
      <c r="BF446" s="143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</row>
    <row r="447" spans="1:74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138">
        <f t="shared" si="33"/>
        <v>101.20833333333276</v>
      </c>
      <c r="AB447" s="139">
        <f t="shared" si="32"/>
        <v>18.267949192427494</v>
      </c>
      <c r="AC447" s="139">
        <f t="shared" si="31"/>
        <v>0.83333333333333337</v>
      </c>
      <c r="AD447" s="140">
        <f>-'Calculation Tool'!$O$9*'Interactive Chart'!$K$5*COS(('Interactive Chart'!$AA447-'Interactive Chart'!$K$6+'Calculation Tool'!$O$10/24)*2*PI())</f>
        <v>8.7199789076950669</v>
      </c>
      <c r="AE447" s="140">
        <f>'Calculation Tool'!$O$11*'Interactive Chart'!$F$5*COS(('Interactive Chart'!$AA447-'Interactive Chart'!$F$6+'Calculation Tool'!$O$12/24)*2*PI())</f>
        <v>0</v>
      </c>
      <c r="AF447" s="140">
        <f>-($K$4-$F$4)*'Calculation Tool'!$F$19</f>
        <v>-6.8793619142572293</v>
      </c>
      <c r="AG447" s="141">
        <f t="shared" si="34"/>
        <v>1.8406169934378376</v>
      </c>
      <c r="AH447" s="142">
        <f>AB447+AG447*'Calculation Tool'!$H$7</f>
        <v>18.507229401574413</v>
      </c>
      <c r="AI447" s="46"/>
      <c r="AJ447" s="46"/>
      <c r="AK447" s="143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153"/>
      <c r="BA447" s="144"/>
      <c r="BB447" s="46"/>
      <c r="BC447" s="46"/>
      <c r="BD447" s="46"/>
      <c r="BE447" s="46"/>
      <c r="BF447" s="143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</row>
    <row r="448" spans="1:74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138">
        <f t="shared" si="33"/>
        <v>101.21249999999942</v>
      </c>
      <c r="AB448" s="139">
        <f t="shared" si="32"/>
        <v>18.294719671288043</v>
      </c>
      <c r="AC448" s="139">
        <f t="shared" si="31"/>
        <v>0.83333333333333337</v>
      </c>
      <c r="AD448" s="140">
        <f>-'Calculation Tool'!$O$9*'Interactive Chart'!$K$5*COS(('Interactive Chart'!$AA448-'Interactive Chart'!$K$6+'Calculation Tool'!$O$10/24)*2*PI())</f>
        <v>8.5056534587410191</v>
      </c>
      <c r="AE448" s="140">
        <f>'Calculation Tool'!$O$11*'Interactive Chart'!$F$5*COS(('Interactive Chart'!$AA448-'Interactive Chart'!$F$6+'Calculation Tool'!$O$12/24)*2*PI())</f>
        <v>0</v>
      </c>
      <c r="AF448" s="140">
        <f>-($K$4-$F$4)*'Calculation Tool'!$F$19</f>
        <v>-6.8793619142572293</v>
      </c>
      <c r="AG448" s="141">
        <f t="shared" si="34"/>
        <v>1.6262915444837898</v>
      </c>
      <c r="AH448" s="142">
        <f>AB448+AG448*'Calculation Tool'!$H$7</f>
        <v>18.506137572070934</v>
      </c>
      <c r="AI448" s="46"/>
      <c r="AJ448" s="46"/>
      <c r="AK448" s="143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153"/>
      <c r="BA448" s="144"/>
      <c r="BB448" s="46"/>
      <c r="BC448" s="46"/>
      <c r="BD448" s="46"/>
      <c r="BE448" s="46"/>
      <c r="BF448" s="143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</row>
    <row r="449" spans="1:74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138">
        <f t="shared" si="33"/>
        <v>101.21666666666609</v>
      </c>
      <c r="AB449" s="139">
        <f t="shared" si="32"/>
        <v>18.322658864105115</v>
      </c>
      <c r="AC449" s="139">
        <f t="shared" si="31"/>
        <v>0.83333333333333337</v>
      </c>
      <c r="AD449" s="140">
        <f>-'Calculation Tool'!$O$9*'Interactive Chart'!$K$5*COS(('Interactive Chart'!$AA449-'Interactive Chart'!$K$6+'Calculation Tool'!$O$10/24)*2*PI())</f>
        <v>8.285498659773209</v>
      </c>
      <c r="AE449" s="140">
        <f>'Calculation Tool'!$O$11*'Interactive Chart'!$F$5*COS(('Interactive Chart'!$AA449-'Interactive Chart'!$F$6+'Calculation Tool'!$O$12/24)*2*PI())</f>
        <v>0</v>
      </c>
      <c r="AF449" s="140">
        <f>-($K$4-$F$4)*'Calculation Tool'!$F$19</f>
        <v>-6.8793619142572293</v>
      </c>
      <c r="AG449" s="141">
        <f t="shared" si="34"/>
        <v>1.4061367455159797</v>
      </c>
      <c r="AH449" s="142">
        <f>AB449+AG449*'Calculation Tool'!$H$7</f>
        <v>18.505456641022192</v>
      </c>
      <c r="AI449" s="46"/>
      <c r="AJ449" s="46"/>
      <c r="AK449" s="143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153"/>
      <c r="BA449" s="144"/>
      <c r="BB449" s="46"/>
      <c r="BC449" s="46"/>
      <c r="BD449" s="46"/>
      <c r="BE449" s="46"/>
      <c r="BF449" s="143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</row>
    <row r="450" spans="1:74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138">
        <f t="shared" si="33"/>
        <v>101.22083333333275</v>
      </c>
      <c r="AB450" s="139">
        <f t="shared" si="32"/>
        <v>18.351747622751791</v>
      </c>
      <c r="AC450" s="139">
        <f t="shared" si="31"/>
        <v>0.83333333333333337</v>
      </c>
      <c r="AD450" s="140">
        <f>-'Calculation Tool'!$O$9*'Interactive Chart'!$K$5*COS(('Interactive Chart'!$AA450-'Interactive Chart'!$K$6+'Calculation Tool'!$O$10/24)*2*PI())</f>
        <v>8.0596653938948712</v>
      </c>
      <c r="AE450" s="140">
        <f>'Calculation Tool'!$O$11*'Interactive Chart'!$F$5*COS(('Interactive Chart'!$AA450-'Interactive Chart'!$F$6+'Calculation Tool'!$O$12/24)*2*PI())</f>
        <v>0</v>
      </c>
      <c r="AF450" s="140">
        <f>-($K$4-$F$4)*'Calculation Tool'!$F$19</f>
        <v>-6.8793619142572293</v>
      </c>
      <c r="AG450" s="141">
        <f t="shared" si="34"/>
        <v>1.1803034796376419</v>
      </c>
      <c r="AH450" s="142">
        <f>AB450+AG450*'Calculation Tool'!$H$7</f>
        <v>18.505187075104686</v>
      </c>
      <c r="AI450" s="46"/>
      <c r="AJ450" s="46"/>
      <c r="AK450" s="143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153"/>
      <c r="BA450" s="144"/>
      <c r="BB450" s="46"/>
      <c r="BC450" s="46"/>
      <c r="BD450" s="46"/>
      <c r="BE450" s="46"/>
      <c r="BF450" s="143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</row>
    <row r="451" spans="1:74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138">
        <f t="shared" si="33"/>
        <v>101.22499999999941</v>
      </c>
      <c r="AB451" s="139">
        <f t="shared" si="32"/>
        <v>18.38196601124579</v>
      </c>
      <c r="AC451" s="139">
        <f t="shared" si="31"/>
        <v>0.83333333333333337</v>
      </c>
      <c r="AD451" s="140">
        <f>-'Calculation Tool'!$O$9*'Interactive Chart'!$K$5*COS(('Interactive Chart'!$AA451-'Interactive Chart'!$K$6+'Calculation Tool'!$O$10/24)*2*PI())</f>
        <v>7.8283084359438506</v>
      </c>
      <c r="AE451" s="140">
        <f>'Calculation Tool'!$O$11*'Interactive Chart'!$F$5*COS(('Interactive Chart'!$AA451-'Interactive Chart'!$F$6+'Calculation Tool'!$O$12/24)*2*PI())</f>
        <v>0</v>
      </c>
      <c r="AF451" s="140">
        <f>-($K$4-$F$4)*'Calculation Tool'!$F$19</f>
        <v>-6.8793619142572293</v>
      </c>
      <c r="AG451" s="141">
        <f t="shared" si="34"/>
        <v>0.9489465216866213</v>
      </c>
      <c r="AH451" s="142">
        <f>AB451+AG451*'Calculation Tool'!$H$7</f>
        <v>18.505329059065051</v>
      </c>
      <c r="AI451" s="46"/>
      <c r="AJ451" s="46"/>
      <c r="AK451" s="143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153"/>
      <c r="BA451" s="144"/>
      <c r="BB451" s="46"/>
      <c r="BC451" s="46"/>
      <c r="BD451" s="46"/>
      <c r="BE451" s="46"/>
      <c r="BF451" s="143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</row>
    <row r="452" spans="1:74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138">
        <f t="shared" si="33"/>
        <v>101.22916666666607</v>
      </c>
      <c r="AB452" s="139">
        <f t="shared" si="32"/>
        <v>18.413293319412944</v>
      </c>
      <c r="AC452" s="139">
        <f t="shared" si="31"/>
        <v>0.83333333333333337</v>
      </c>
      <c r="AD452" s="140">
        <f>-'Calculation Tool'!$O$9*'Interactive Chart'!$K$5*COS(('Interactive Chart'!$AA452-'Interactive Chart'!$K$6+'Calculation Tool'!$O$10/24)*2*PI())</f>
        <v>7.5915863464235587</v>
      </c>
      <c r="AE452" s="140">
        <f>'Calculation Tool'!$O$11*'Interactive Chart'!$F$5*COS(('Interactive Chart'!$AA452-'Interactive Chart'!$F$6+'Calculation Tool'!$O$12/24)*2*PI())</f>
        <v>0</v>
      </c>
      <c r="AF452" s="140">
        <f>-($K$4-$F$4)*'Calculation Tool'!$F$19</f>
        <v>-6.8793619142572293</v>
      </c>
      <c r="AG452" s="141">
        <f t="shared" si="34"/>
        <v>0.71222443216632936</v>
      </c>
      <c r="AH452" s="142">
        <f>AB452+AG452*'Calculation Tool'!$H$7</f>
        <v>18.505882495594566</v>
      </c>
      <c r="AI452" s="46"/>
      <c r="AJ452" s="46"/>
      <c r="AK452" s="143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153"/>
      <c r="BA452" s="144"/>
      <c r="BB452" s="46"/>
      <c r="BC452" s="46"/>
      <c r="BD452" s="46"/>
      <c r="BE452" s="46"/>
      <c r="BF452" s="143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</row>
    <row r="453" spans="1:74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138">
        <f t="shared" si="33"/>
        <v>101.23333333333274</v>
      </c>
      <c r="AB453" s="139">
        <f t="shared" si="32"/>
        <v>18.445708077081342</v>
      </c>
      <c r="AC453" s="139">
        <f t="shared" si="31"/>
        <v>0.83333333333333337</v>
      </c>
      <c r="AD453" s="140">
        <f>-'Calculation Tool'!$O$9*'Interactive Chart'!$K$5*COS(('Interactive Chart'!$AA453-'Interactive Chart'!$K$6+'Calculation Tool'!$O$10/24)*2*PI())</f>
        <v>7.3496613628306813</v>
      </c>
      <c r="AE453" s="140">
        <f>'Calculation Tool'!$O$11*'Interactive Chart'!$F$5*COS(('Interactive Chart'!$AA453-'Interactive Chart'!$F$6+'Calculation Tool'!$O$12/24)*2*PI())</f>
        <v>0</v>
      </c>
      <c r="AF453" s="140">
        <f>-($K$4-$F$4)*'Calculation Tool'!$F$19</f>
        <v>-6.8793619142572293</v>
      </c>
      <c r="AG453" s="141">
        <f t="shared" si="34"/>
        <v>0.47029944857345196</v>
      </c>
      <c r="AH453" s="142">
        <f>AB453+AG453*'Calculation Tool'!$H$7</f>
        <v>18.50684700539589</v>
      </c>
      <c r="AI453" s="46"/>
      <c r="AJ453" s="46"/>
      <c r="AK453" s="143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153"/>
      <c r="BA453" s="144"/>
      <c r="BB453" s="46"/>
      <c r="BC453" s="46"/>
      <c r="BD453" s="46"/>
      <c r="BE453" s="46"/>
      <c r="BF453" s="143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</row>
    <row r="454" spans="1:74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138">
        <f t="shared" si="33"/>
        <v>101.2374999999994</v>
      </c>
      <c r="AB454" s="139">
        <f t="shared" si="32"/>
        <v>18.479188068794947</v>
      </c>
      <c r="AC454" s="139">
        <f t="shared" si="31"/>
        <v>0.83333333333333337</v>
      </c>
      <c r="AD454" s="140">
        <f>-'Calculation Tool'!$O$9*'Interactive Chart'!$K$5*COS(('Interactive Chart'!$AA454-'Interactive Chart'!$K$6+'Calculation Tool'!$O$10/24)*2*PI())</f>
        <v>7.1026992884624498</v>
      </c>
      <c r="AE454" s="140">
        <f>'Calculation Tool'!$O$11*'Interactive Chart'!$F$5*COS(('Interactive Chart'!$AA454-'Interactive Chart'!$F$6+'Calculation Tool'!$O$12/24)*2*PI())</f>
        <v>0</v>
      </c>
      <c r="AF454" s="140">
        <f>-($K$4-$F$4)*'Calculation Tool'!$F$19</f>
        <v>-6.8793619142572293</v>
      </c>
      <c r="AG454" s="141">
        <f t="shared" si="34"/>
        <v>0.22333737420522048</v>
      </c>
      <c r="AH454" s="142">
        <f>AB454+AG454*'Calculation Tool'!$H$7</f>
        <v>18.508221927441625</v>
      </c>
      <c r="AI454" s="46"/>
      <c r="AJ454" s="46"/>
      <c r="AK454" s="143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153"/>
      <c r="BA454" s="144"/>
      <c r="BB454" s="46"/>
      <c r="BC454" s="46"/>
      <c r="BD454" s="46"/>
      <c r="BE454" s="46"/>
      <c r="BF454" s="143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</row>
    <row r="455" spans="1:74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138">
        <f t="shared" si="33"/>
        <v>101.24166666666606</v>
      </c>
      <c r="AB455" s="139">
        <f t="shared" si="32"/>
        <v>18.513710349040092</v>
      </c>
      <c r="AC455" s="139">
        <f t="shared" si="31"/>
        <v>0.83333333333333337</v>
      </c>
      <c r="AD455" s="140">
        <f>-'Calculation Tool'!$O$9*'Interactive Chart'!$K$5*COS(('Interactive Chart'!$AA455-'Interactive Chart'!$K$6+'Calculation Tool'!$O$10/24)*2*PI())</f>
        <v>6.8508693787907493</v>
      </c>
      <c r="AE455" s="140">
        <f>'Calculation Tool'!$O$11*'Interactive Chart'!$F$5*COS(('Interactive Chart'!$AA455-'Interactive Chart'!$F$6+'Calculation Tool'!$O$12/24)*2*PI())</f>
        <v>0</v>
      </c>
      <c r="AF455" s="140">
        <f>-($K$4-$F$4)*'Calculation Tool'!$F$19</f>
        <v>-6.8793619142572293</v>
      </c>
      <c r="AG455" s="141">
        <f t="shared" si="34"/>
        <v>-2.8492535466480007E-2</v>
      </c>
      <c r="AH455" s="142">
        <f>AB455+AG455*'Calculation Tool'!$H$7</f>
        <v>18.510006319429451</v>
      </c>
      <c r="AI455" s="46"/>
      <c r="AJ455" s="46"/>
      <c r="AK455" s="143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153"/>
      <c r="BA455" s="144"/>
      <c r="BB455" s="46"/>
      <c r="BC455" s="46"/>
      <c r="BD455" s="46"/>
      <c r="BE455" s="46"/>
      <c r="BF455" s="143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</row>
    <row r="456" spans="1:74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138">
        <f t="shared" si="33"/>
        <v>101.24583333333273</v>
      </c>
      <c r="AB456" s="139">
        <f t="shared" si="32"/>
        <v>18.549251257970184</v>
      </c>
      <c r="AC456" s="139">
        <f t="shared" si="31"/>
        <v>0.83333333333333337</v>
      </c>
      <c r="AD456" s="140">
        <f>-'Calculation Tool'!$O$9*'Interactive Chart'!$K$5*COS(('Interactive Chart'!$AA456-'Interactive Chart'!$K$6+'Calculation Tool'!$O$10/24)*2*PI())</f>
        <v>6.5943442254542974</v>
      </c>
      <c r="AE456" s="140">
        <f>'Calculation Tool'!$O$11*'Interactive Chart'!$F$5*COS(('Interactive Chart'!$AA456-'Interactive Chart'!$F$6+'Calculation Tool'!$O$12/24)*2*PI())</f>
        <v>0</v>
      </c>
      <c r="AF456" s="140">
        <f>-($K$4-$F$4)*'Calculation Tool'!$F$19</f>
        <v>-6.8793619142572293</v>
      </c>
      <c r="AG456" s="141">
        <f t="shared" si="34"/>
        <v>-0.28501768880293188</v>
      </c>
      <c r="AH456" s="142">
        <f>AB456+AG456*'Calculation Tool'!$H$7</f>
        <v>18.512198958425802</v>
      </c>
      <c r="AI456" s="46"/>
      <c r="AJ456" s="46"/>
      <c r="AK456" s="143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153"/>
      <c r="BA456" s="144"/>
      <c r="BB456" s="46"/>
      <c r="BC456" s="46"/>
      <c r="BD456" s="46"/>
      <c r="BE456" s="46"/>
      <c r="BF456" s="143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</row>
    <row r="457" spans="1:74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138">
        <f t="shared" si="33"/>
        <v>101.24999999999939</v>
      </c>
      <c r="AB457" s="139">
        <f t="shared" si="32"/>
        <v>18.585786437621383</v>
      </c>
      <c r="AC457" s="139">
        <f t="shared" si="31"/>
        <v>0.83333333333333337</v>
      </c>
      <c r="AD457" s="140">
        <f>-'Calculation Tool'!$O$9*'Interactive Chart'!$K$5*COS(('Interactive Chart'!$AA457-'Interactive Chart'!$K$6+'Calculation Tool'!$O$10/24)*2*PI())</f>
        <v>6.3332996379805575</v>
      </c>
      <c r="AE457" s="140">
        <f>'Calculation Tool'!$O$11*'Interactive Chart'!$F$5*COS(('Interactive Chart'!$AA457-'Interactive Chart'!$F$6+'Calculation Tool'!$O$12/24)*2*PI())</f>
        <v>0</v>
      </c>
      <c r="AF457" s="140">
        <f>-($K$4-$F$4)*'Calculation Tool'!$F$19</f>
        <v>-6.8793619142572293</v>
      </c>
      <c r="AG457" s="141">
        <f t="shared" si="34"/>
        <v>-0.54606227627667181</v>
      </c>
      <c r="AH457" s="142">
        <f>AB457+AG457*'Calculation Tool'!$H$7</f>
        <v>18.514798341705415</v>
      </c>
      <c r="AI457" s="46"/>
      <c r="AJ457" s="46"/>
      <c r="AK457" s="143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153"/>
      <c r="BA457" s="144"/>
      <c r="BB457" s="46"/>
      <c r="BC457" s="46"/>
      <c r="BD457" s="46"/>
      <c r="BE457" s="46"/>
      <c r="BF457" s="143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</row>
    <row r="458" spans="1:74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138">
        <f t="shared" si="33"/>
        <v>101.25416666666605</v>
      </c>
      <c r="AB458" s="139">
        <f t="shared" si="32"/>
        <v>18.623290848606857</v>
      </c>
      <c r="AC458" s="139">
        <f t="shared" si="31"/>
        <v>0.83333333333333337</v>
      </c>
      <c r="AD458" s="140">
        <f>-'Calculation Tool'!$O$9*'Interactive Chart'!$K$5*COS(('Interactive Chart'!$AA458-'Interactive Chart'!$K$6+'Calculation Tool'!$O$10/24)*2*PI())</f>
        <v>6.067914523291476</v>
      </c>
      <c r="AE458" s="140">
        <f>'Calculation Tool'!$O$11*'Interactive Chart'!$F$5*COS(('Interactive Chart'!$AA458-'Interactive Chart'!$F$6+'Calculation Tool'!$O$12/24)*2*PI())</f>
        <v>0</v>
      </c>
      <c r="AF458" s="140">
        <f>-($K$4-$F$4)*'Calculation Tool'!$F$19</f>
        <v>-6.8793619142572293</v>
      </c>
      <c r="AG458" s="141">
        <f t="shared" si="34"/>
        <v>-0.81144739096575336</v>
      </c>
      <c r="AH458" s="142">
        <f>AB458+AG458*'Calculation Tool'!$H$7</f>
        <v>18.517802687781309</v>
      </c>
      <c r="AI458" s="46"/>
      <c r="AJ458" s="46"/>
      <c r="AK458" s="143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153"/>
      <c r="BA458" s="144"/>
      <c r="BB458" s="46"/>
      <c r="BC458" s="46"/>
      <c r="BD458" s="46"/>
      <c r="BE458" s="46"/>
      <c r="BF458" s="143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</row>
    <row r="459" spans="1:74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138">
        <f t="shared" si="33"/>
        <v>101.25833333333271</v>
      </c>
      <c r="AB459" s="139">
        <f t="shared" si="32"/>
        <v>18.661738787276533</v>
      </c>
      <c r="AC459" s="139">
        <f t="shared" si="31"/>
        <v>0.83333333333333337</v>
      </c>
      <c r="AD459" s="140">
        <f>-'Calculation Tool'!$O$9*'Interactive Chart'!$K$5*COS(('Interactive Chart'!$AA459-'Interactive Chart'!$K$6+'Calculation Tool'!$O$10/24)*2*PI())</f>
        <v>5.7983707630860755</v>
      </c>
      <c r="AE459" s="140">
        <f>'Calculation Tool'!$O$11*'Interactive Chart'!$F$5*COS(('Interactive Chart'!$AA459-'Interactive Chart'!$F$6+'Calculation Tool'!$O$12/24)*2*PI())</f>
        <v>0</v>
      </c>
      <c r="AF459" s="140">
        <f>-($K$4-$F$4)*'Calculation Tool'!$F$19</f>
        <v>-6.8793619142572293</v>
      </c>
      <c r="AG459" s="141">
        <f t="shared" si="34"/>
        <v>-1.0809911511711539</v>
      </c>
      <c r="AH459" s="142">
        <f>AB459+AG459*'Calculation Tool'!$H$7</f>
        <v>18.521209937624285</v>
      </c>
      <c r="AI459" s="46"/>
      <c r="AJ459" s="46"/>
      <c r="AK459" s="143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153"/>
      <c r="BA459" s="144"/>
      <c r="BB459" s="46"/>
      <c r="BC459" s="46"/>
      <c r="BD459" s="46"/>
      <c r="BE459" s="46"/>
      <c r="BF459" s="143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</row>
    <row r="460" spans="1:74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138">
        <f t="shared" si="33"/>
        <v>101.26249999999938</v>
      </c>
      <c r="AB460" s="139">
        <f t="shared" si="32"/>
        <v>18.701103903333607</v>
      </c>
      <c r="AC460" s="139">
        <f t="shared" si="31"/>
        <v>0.83333333333333337</v>
      </c>
      <c r="AD460" s="140">
        <f>-'Calculation Tool'!$O$9*'Interactive Chart'!$K$5*COS(('Interactive Chart'!$AA460-'Interactive Chart'!$K$6+'Calculation Tool'!$O$10/24)*2*PI())</f>
        <v>5.5248530891947327</v>
      </c>
      <c r="AE460" s="140">
        <f>'Calculation Tool'!$O$11*'Interactive Chart'!$F$5*COS(('Interactive Chart'!$AA460-'Interactive Chart'!$F$6+'Calculation Tool'!$O$12/24)*2*PI())</f>
        <v>0</v>
      </c>
      <c r="AF460" s="140">
        <f>-($K$4-$F$4)*'Calculation Tool'!$F$19</f>
        <v>-6.8793619142572293</v>
      </c>
      <c r="AG460" s="141">
        <f t="shared" si="34"/>
        <v>-1.3545088250624966</v>
      </c>
      <c r="AH460" s="142">
        <f>AB460+AG460*'Calculation Tool'!$H$7</f>
        <v>18.525017756075481</v>
      </c>
      <c r="AI460" s="46"/>
      <c r="AJ460" s="46"/>
      <c r="AK460" s="143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153"/>
      <c r="BA460" s="144"/>
      <c r="BB460" s="46"/>
      <c r="BC460" s="46"/>
      <c r="BD460" s="46"/>
      <c r="BE460" s="46"/>
      <c r="BF460" s="143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</row>
    <row r="461" spans="1:74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138">
        <f t="shared" si="33"/>
        <v>101.26666666666604</v>
      </c>
      <c r="AB461" s="139">
        <f t="shared" si="32"/>
        <v>18.741359217894193</v>
      </c>
      <c r="AC461" s="139">
        <f t="shared" si="31"/>
        <v>0.83333333333333337</v>
      </c>
      <c r="AD461" s="140">
        <f>-'Calculation Tool'!$O$9*'Interactive Chart'!$K$5*COS(('Interactive Chart'!$AA461-'Interactive Chart'!$K$6+'Calculation Tool'!$O$10/24)*2*PI())</f>
        <v>5.2475489569698333</v>
      </c>
      <c r="AE461" s="140">
        <f>'Calculation Tool'!$O$11*'Interactive Chart'!$F$5*COS(('Interactive Chart'!$AA461-'Interactive Chart'!$F$6+'Calculation Tool'!$O$12/24)*2*PI())</f>
        <v>0</v>
      </c>
      <c r="AF461" s="140">
        <f>-($K$4-$F$4)*'Calculation Tool'!$F$19</f>
        <v>-6.8793619142572293</v>
      </c>
      <c r="AG461" s="141">
        <f t="shared" si="34"/>
        <v>-1.6318129572873961</v>
      </c>
      <c r="AH461" s="142">
        <f>AB461+AG461*'Calculation Tool'!$H$7</f>
        <v>18.529223533446832</v>
      </c>
      <c r="AI461" s="46"/>
      <c r="AJ461" s="46"/>
      <c r="AK461" s="143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153"/>
      <c r="BA461" s="144"/>
      <c r="BB461" s="46"/>
      <c r="BC461" s="46"/>
      <c r="BD461" s="46"/>
      <c r="BE461" s="46"/>
      <c r="BF461" s="143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</row>
    <row r="462" spans="1:74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138">
        <f t="shared" si="33"/>
        <v>101.2708333333327</v>
      </c>
      <c r="AB462" s="139">
        <f t="shared" si="32"/>
        <v>18.782477141976326</v>
      </c>
      <c r="AC462" s="139">
        <f t="shared" si="31"/>
        <v>0.83333333333333337</v>
      </c>
      <c r="AD462" s="140">
        <f>-'Calculation Tool'!$O$9*'Interactive Chart'!$K$5*COS(('Interactive Chart'!$AA462-'Interactive Chart'!$K$6+'Calculation Tool'!$O$10/24)*2*PI())</f>
        <v>4.9666484168095444</v>
      </c>
      <c r="AE462" s="140">
        <f>'Calculation Tool'!$O$11*'Interactive Chart'!$F$5*COS(('Interactive Chart'!$AA462-'Interactive Chart'!$F$6+'Calculation Tool'!$O$12/24)*2*PI())</f>
        <v>0</v>
      </c>
      <c r="AF462" s="140">
        <f>-($K$4-$F$4)*'Calculation Tool'!$F$19</f>
        <v>-6.8793619142572293</v>
      </c>
      <c r="AG462" s="141">
        <f t="shared" si="34"/>
        <v>-1.9127134974476849</v>
      </c>
      <c r="AH462" s="142">
        <f>AB462+AG462*'Calculation Tool'!$H$7</f>
        <v>18.533824387308126</v>
      </c>
      <c r="AI462" s="46"/>
      <c r="AJ462" s="46"/>
      <c r="AK462" s="143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153"/>
      <c r="BA462" s="144"/>
      <c r="BB462" s="46"/>
      <c r="BC462" s="46"/>
      <c r="BD462" s="46"/>
      <c r="BE462" s="46"/>
      <c r="BF462" s="143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</row>
    <row r="463" spans="1:74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138">
        <f t="shared" si="33"/>
        <v>101.27499999999937</v>
      </c>
      <c r="AB463" s="139">
        <f t="shared" si="32"/>
        <v>18.824429495408545</v>
      </c>
      <c r="AC463" s="139">
        <f t="shared" si="31"/>
        <v>0.83333333333333337</v>
      </c>
      <c r="AD463" s="140">
        <f>-'Calculation Tool'!$O$9*'Interactive Chart'!$K$5*COS(('Interactive Chart'!$AA463-'Interactive Chart'!$K$6+'Calculation Tool'!$O$10/24)*2*PI())</f>
        <v>4.6823439839139924</v>
      </c>
      <c r="AE463" s="140">
        <f>'Calculation Tool'!$O$11*'Interactive Chart'!$F$5*COS(('Interactive Chart'!$AA463-'Interactive Chart'!$F$6+'Calculation Tool'!$O$12/24)*2*PI())</f>
        <v>0</v>
      </c>
      <c r="AF463" s="140">
        <f>-($K$4-$F$4)*'Calculation Tool'!$F$19</f>
        <v>-6.8793619142572293</v>
      </c>
      <c r="AG463" s="141">
        <f t="shared" si="34"/>
        <v>-2.1970179303432369</v>
      </c>
      <c r="AH463" s="142">
        <f>AB463+AG463*'Calculation Tool'!$H$7</f>
        <v>18.538817164463925</v>
      </c>
      <c r="AI463" s="46"/>
      <c r="AJ463" s="46"/>
      <c r="AK463" s="143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153"/>
      <c r="BA463" s="144"/>
      <c r="BB463" s="46"/>
      <c r="BC463" s="46"/>
      <c r="BD463" s="46"/>
      <c r="BE463" s="46"/>
      <c r="BF463" s="143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</row>
    <row r="464" spans="1:74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138">
        <f t="shared" si="33"/>
        <v>101.27916666666603</v>
      </c>
      <c r="AB464" s="139">
        <f t="shared" si="32"/>
        <v>18.867187526143731</v>
      </c>
      <c r="AC464" s="139">
        <f t="shared" si="31"/>
        <v>0.83333333333333337</v>
      </c>
      <c r="AD464" s="140">
        <f>-'Calculation Tool'!$O$9*'Interactive Chart'!$K$5*COS(('Interactive Chart'!$AA464-'Interactive Chart'!$K$6+'Calculation Tool'!$O$10/24)*2*PI())</f>
        <v>4.3948305063414184</v>
      </c>
      <c r="AE464" s="140">
        <f>'Calculation Tool'!$O$11*'Interactive Chart'!$F$5*COS(('Interactive Chart'!$AA464-'Interactive Chart'!$F$6+'Calculation Tool'!$O$12/24)*2*PI())</f>
        <v>0</v>
      </c>
      <c r="AF464" s="140">
        <f>-($K$4-$F$4)*'Calculation Tool'!$F$19</f>
        <v>-6.8793619142572293</v>
      </c>
      <c r="AG464" s="141">
        <f t="shared" si="34"/>
        <v>-2.484531407915811</v>
      </c>
      <c r="AH464" s="142">
        <f>AB464+AG464*'Calculation Tool'!$H$7</f>
        <v>18.544198443114674</v>
      </c>
      <c r="AI464" s="46"/>
      <c r="AJ464" s="46"/>
      <c r="AK464" s="143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153"/>
      <c r="BA464" s="144"/>
      <c r="BB464" s="46"/>
      <c r="BC464" s="46"/>
      <c r="BD464" s="46"/>
      <c r="BE464" s="46"/>
      <c r="BF464" s="143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</row>
    <row r="465" spans="1:74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138">
        <f t="shared" si="33"/>
        <v>101.28333333333269</v>
      </c>
      <c r="AB465" s="139">
        <f t="shared" si="32"/>
        <v>18.910721929963067</v>
      </c>
      <c r="AC465" s="139">
        <f t="shared" si="31"/>
        <v>0.83333333333333337</v>
      </c>
      <c r="AD465" s="140">
        <f>-'Calculation Tool'!$O$9*'Interactive Chart'!$K$5*COS(('Interactive Chart'!$AA465-'Interactive Chart'!$K$6+'Calculation Tool'!$O$10/24)*2*PI())</f>
        <v>4.1043050314652341</v>
      </c>
      <c r="AE465" s="140">
        <f>'Calculation Tool'!$O$11*'Interactive Chart'!$F$5*COS(('Interactive Chart'!$AA465-'Interactive Chart'!$F$6+'Calculation Tool'!$O$12/24)*2*PI())</f>
        <v>0</v>
      </c>
      <c r="AF465" s="140">
        <f>-($K$4-$F$4)*'Calculation Tool'!$F$19</f>
        <v>-6.8793619142572293</v>
      </c>
      <c r="AG465" s="141">
        <f t="shared" si="34"/>
        <v>-2.7750568827919952</v>
      </c>
      <c r="AH465" s="142">
        <f>AB465+AG465*'Calculation Tool'!$H$7</f>
        <v>18.549964535200107</v>
      </c>
      <c r="AI465" s="46"/>
      <c r="AJ465" s="46"/>
      <c r="AK465" s="143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153"/>
      <c r="BA465" s="144"/>
      <c r="BB465" s="46"/>
      <c r="BC465" s="46"/>
      <c r="BD465" s="46"/>
      <c r="BE465" s="46"/>
      <c r="BF465" s="143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</row>
    <row r="466" spans="1:74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138">
        <f t="shared" si="33"/>
        <v>101.28749999999935</v>
      </c>
      <c r="AB466" s="139">
        <f t="shared" si="32"/>
        <v>18.955002870561138</v>
      </c>
      <c r="AC466" s="139">
        <f t="shared" si="31"/>
        <v>0.83333333333333337</v>
      </c>
      <c r="AD466" s="140">
        <f>-'Calculation Tool'!$O$9*'Interactive Chart'!$K$5*COS(('Interactive Chart'!$AA466-'Interactive Chart'!$K$6+'Calculation Tool'!$O$10/24)*2*PI())</f>
        <v>3.8109666709363705</v>
      </c>
      <c r="AE466" s="140">
        <f>'Calculation Tool'!$O$11*'Interactive Chart'!$F$5*COS(('Interactive Chart'!$AA466-'Interactive Chart'!$F$6+'Calculation Tool'!$O$12/24)*2*PI())</f>
        <v>0</v>
      </c>
      <c r="AF466" s="140">
        <f>-($K$4-$F$4)*'Calculation Tool'!$F$19</f>
        <v>-6.8793619142572293</v>
      </c>
      <c r="AG466" s="141">
        <f t="shared" si="34"/>
        <v>-3.0683952433208588</v>
      </c>
      <c r="AH466" s="142">
        <f>AB466+AG466*'Calculation Tool'!$H$7</f>
        <v>18.556111488929428</v>
      </c>
      <c r="AI466" s="46"/>
      <c r="AJ466" s="46"/>
      <c r="AK466" s="143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153"/>
      <c r="BA466" s="144"/>
      <c r="BB466" s="46"/>
      <c r="BC466" s="46"/>
      <c r="BD466" s="46"/>
      <c r="BE466" s="46"/>
      <c r="BF466" s="143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</row>
    <row r="467" spans="1:74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138">
        <f t="shared" si="33"/>
        <v>101.29166666666602</v>
      </c>
      <c r="AB467" s="139">
        <f t="shared" si="32"/>
        <v>18.999999999992959</v>
      </c>
      <c r="AC467" s="139">
        <f t="shared" si="31"/>
        <v>0.83333333333333337</v>
      </c>
      <c r="AD467" s="140">
        <f>-'Calculation Tool'!$O$9*'Interactive Chart'!$K$5*COS(('Interactive Chart'!$AA467-'Interactive Chart'!$K$6+'Calculation Tool'!$O$10/24)*2*PI())</f>
        <v>3.5150164642120081</v>
      </c>
      <c r="AE467" s="140">
        <f>'Calculation Tool'!$O$11*'Interactive Chart'!$F$5*COS(('Interactive Chart'!$AA467-'Interactive Chart'!$F$6+'Calculation Tool'!$O$12/24)*2*PI())</f>
        <v>0</v>
      </c>
      <c r="AF467" s="140">
        <f>-($K$4-$F$4)*'Calculation Tool'!$F$19</f>
        <v>-6.8793619142572293</v>
      </c>
      <c r="AG467" s="141">
        <f t="shared" si="34"/>
        <v>-3.3643454500452212</v>
      </c>
      <c r="AH467" s="142">
        <f>AB467+AG467*'Calculation Tool'!$H$7</f>
        <v>18.562635091487081</v>
      </c>
      <c r="AI467" s="46"/>
      <c r="AJ467" s="46"/>
      <c r="AK467" s="143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153"/>
      <c r="BA467" s="144"/>
      <c r="BB467" s="46"/>
      <c r="BC467" s="46"/>
      <c r="BD467" s="46"/>
      <c r="BE467" s="46"/>
      <c r="BF467" s="143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</row>
    <row r="468" spans="1:74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138">
        <f t="shared" si="33"/>
        <v>101.29583333333268</v>
      </c>
      <c r="AB468" s="139">
        <f t="shared" si="32"/>
        <v>19.04568247947347</v>
      </c>
      <c r="AC468" s="139">
        <f t="shared" si="31"/>
        <v>0.83333333333333337</v>
      </c>
      <c r="AD468" s="140">
        <f>-'Calculation Tool'!$O$9*'Interactive Chart'!$K$5*COS(('Interactive Chart'!$AA468-'Interactive Chart'!$K$6+'Calculation Tool'!$O$10/24)*2*PI())</f>
        <v>3.2166572407820611</v>
      </c>
      <c r="AE468" s="140">
        <f>'Calculation Tool'!$O$11*'Interactive Chart'!$F$5*COS(('Interactive Chart'!$AA468-'Interactive Chart'!$F$6+'Calculation Tool'!$O$12/24)*2*PI())</f>
        <v>0</v>
      </c>
      <c r="AF468" s="140">
        <f>-($K$4-$F$4)*'Calculation Tool'!$F$19</f>
        <v>-6.8793619142572293</v>
      </c>
      <c r="AG468" s="141">
        <f t="shared" si="34"/>
        <v>-3.6627046734751683</v>
      </c>
      <c r="AH468" s="142">
        <f>AB468+AG468*'Calculation Tool'!$H$7</f>
        <v>18.5695308719217</v>
      </c>
      <c r="AI468" s="46"/>
      <c r="AJ468" s="46"/>
      <c r="AK468" s="143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153"/>
      <c r="BA468" s="144"/>
      <c r="BB468" s="46"/>
      <c r="BC468" s="46"/>
      <c r="BD468" s="46"/>
      <c r="BE468" s="46"/>
      <c r="BF468" s="143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</row>
    <row r="469" spans="1:74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138">
        <f t="shared" si="33"/>
        <v>101.29999999999934</v>
      </c>
      <c r="AB469" s="139">
        <f t="shared" si="32"/>
        <v>19.092019000513524</v>
      </c>
      <c r="AC469" s="139">
        <f t="shared" si="31"/>
        <v>0.83333333333333337</v>
      </c>
      <c r="AD469" s="140">
        <f>-'Calculation Tool'!$O$9*'Interactive Chart'!$K$5*COS(('Interactive Chart'!$AA469-'Interactive Chart'!$K$6+'Calculation Tool'!$O$10/24)*2*PI())</f>
        <v>2.9160934811562038</v>
      </c>
      <c r="AE469" s="140">
        <f>'Calculation Tool'!$O$11*'Interactive Chart'!$F$5*COS(('Interactive Chart'!$AA469-'Interactive Chart'!$F$6+'Calculation Tool'!$O$12/24)*2*PI())</f>
        <v>0</v>
      </c>
      <c r="AF469" s="140">
        <f>-($K$4-$F$4)*'Calculation Tool'!$F$19</f>
        <v>-6.8793619142572293</v>
      </c>
      <c r="AG469" s="141">
        <f t="shared" si="34"/>
        <v>-3.9632684331010255</v>
      </c>
      <c r="AH469" s="142">
        <f>AB469+AG469*'Calculation Tool'!$H$7</f>
        <v>18.576794104210389</v>
      </c>
      <c r="AI469" s="46"/>
      <c r="AJ469" s="46"/>
      <c r="AK469" s="143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153"/>
      <c r="BA469" s="144"/>
      <c r="BB469" s="46"/>
      <c r="BC469" s="46"/>
      <c r="BD469" s="46"/>
      <c r="BE469" s="46"/>
      <c r="BF469" s="143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</row>
    <row r="470" spans="1:74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138">
        <f t="shared" si="33"/>
        <v>101.30416666666601</v>
      </c>
      <c r="AB470" s="139">
        <f t="shared" si="32"/>
        <v>19.138977806375962</v>
      </c>
      <c r="AC470" s="139">
        <f t="shared" si="31"/>
        <v>0.83333333333333337</v>
      </c>
      <c r="AD470" s="140">
        <f>-'Calculation Tool'!$O$9*'Interactive Chart'!$K$5*COS(('Interactive Chart'!$AA470-'Interactive Chart'!$K$6+'Calculation Tool'!$O$10/24)*2*PI())</f>
        <v>2.613531176719178</v>
      </c>
      <c r="AE470" s="140">
        <f>'Calculation Tool'!$O$11*'Interactive Chart'!$F$5*COS(('Interactive Chart'!$AA470-'Interactive Chart'!$F$6+'Calculation Tool'!$O$12/24)*2*PI())</f>
        <v>0</v>
      </c>
      <c r="AF470" s="140">
        <f>-($K$4-$F$4)*'Calculation Tool'!$F$19</f>
        <v>-6.8793619142572293</v>
      </c>
      <c r="AG470" s="141">
        <f t="shared" si="34"/>
        <v>-4.2658307375380513</v>
      </c>
      <c r="AH470" s="142">
        <f>AB470+AG470*'Calculation Tool'!$H$7</f>
        <v>18.584419810496016</v>
      </c>
      <c r="AI470" s="46"/>
      <c r="AJ470" s="46"/>
      <c r="AK470" s="143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153"/>
      <c r="BA470" s="144"/>
      <c r="BB470" s="46"/>
      <c r="BC470" s="46"/>
      <c r="BD470" s="46"/>
      <c r="BE470" s="46"/>
      <c r="BF470" s="143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</row>
    <row r="471" spans="1:74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138">
        <f t="shared" si="33"/>
        <v>101.30833333333267</v>
      </c>
      <c r="AB471" s="139">
        <f t="shared" si="32"/>
        <v>19.186526713840689</v>
      </c>
      <c r="AC471" s="139">
        <f t="shared" si="31"/>
        <v>0.83333333333333337</v>
      </c>
      <c r="AD471" s="140">
        <f>-'Calculation Tool'!$O$9*'Interactive Chart'!$K$5*COS(('Interactive Chart'!$AA471-'Interactive Chart'!$K$6+'Calculation Tool'!$O$10/24)*2*PI())</f>
        <v>2.3091776885624213</v>
      </c>
      <c r="AE471" s="140">
        <f>'Calculation Tool'!$O$11*'Interactive Chart'!$F$5*COS(('Interactive Chart'!$AA471-'Interactive Chart'!$F$6+'Calculation Tool'!$O$12/24)*2*PI())</f>
        <v>0</v>
      </c>
      <c r="AF471" s="140">
        <f>-($K$4-$F$4)*'Calculation Tool'!$F$19</f>
        <v>-6.8793619142572293</v>
      </c>
      <c r="AG471" s="141">
        <f t="shared" si="34"/>
        <v>-4.570184225694808</v>
      </c>
      <c r="AH471" s="142">
        <f>AB471+AG471*'Calculation Tool'!$H$7</f>
        <v>18.592402764500363</v>
      </c>
      <c r="AI471" s="46"/>
      <c r="AJ471" s="46"/>
      <c r="AK471" s="143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153"/>
      <c r="BA471" s="144"/>
      <c r="BB471" s="46"/>
      <c r="BC471" s="46"/>
      <c r="BD471" s="46"/>
      <c r="BE471" s="46"/>
      <c r="BF471" s="143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</row>
    <row r="472" spans="1:74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138">
        <f t="shared" si="33"/>
        <v>101.31249999999933</v>
      </c>
      <c r="AB472" s="139">
        <f t="shared" si="32"/>
        <v>19.234633135262055</v>
      </c>
      <c r="AC472" s="139">
        <f t="shared" si="31"/>
        <v>0.83333333333333337</v>
      </c>
      <c r="AD472" s="140">
        <f>-'Calculation Tool'!$O$9*'Interactive Chart'!$K$5*COS(('Interactive Chart'!$AA472-'Interactive Chart'!$K$6+'Calculation Tool'!$O$10/24)*2*PI())</f>
        <v>2.0032416053652531</v>
      </c>
      <c r="AE472" s="140">
        <f>'Calculation Tool'!$O$11*'Interactive Chart'!$F$5*COS(('Interactive Chart'!$AA472-'Interactive Chart'!$F$6+'Calculation Tool'!$O$12/24)*2*PI())</f>
        <v>0</v>
      </c>
      <c r="AF472" s="140">
        <f>-($K$4-$F$4)*'Calculation Tool'!$F$19</f>
        <v>-6.8793619142572293</v>
      </c>
      <c r="AG472" s="141">
        <f t="shared" si="34"/>
        <v>-4.8761203088919762</v>
      </c>
      <c r="AH472" s="142">
        <f>AB472+AG472*'Calculation Tool'!$H$7</f>
        <v>18.600737495106099</v>
      </c>
      <c r="AI472" s="46"/>
      <c r="AJ472" s="46"/>
      <c r="AK472" s="143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153"/>
      <c r="BA472" s="144"/>
      <c r="BB472" s="46"/>
      <c r="BC472" s="46"/>
      <c r="BD472" s="46"/>
      <c r="BE472" s="46"/>
      <c r="BF472" s="143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</row>
    <row r="473" spans="1:74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138">
        <f t="shared" si="33"/>
        <v>101.31666666666599</v>
      </c>
      <c r="AB473" s="139">
        <f t="shared" si="32"/>
        <v>19.283264100901373</v>
      </c>
      <c r="AC473" s="139">
        <f t="shared" si="31"/>
        <v>0.83333333333333337</v>
      </c>
      <c r="AD473" s="140">
        <f>-'Calculation Tool'!$O$9*'Interactive Chart'!$K$5*COS(('Interactive Chart'!$AA473-'Interactive Chart'!$K$6+'Calculation Tool'!$O$10/24)*2*PI())</f>
        <v>1.6959326004345914</v>
      </c>
      <c r="AE473" s="140">
        <f>'Calculation Tool'!$O$11*'Interactive Chart'!$F$5*COS(('Interactive Chart'!$AA473-'Interactive Chart'!$F$6+'Calculation Tool'!$O$12/24)*2*PI())</f>
        <v>0</v>
      </c>
      <c r="AF473" s="140">
        <f>-($K$4-$F$4)*'Calculation Tool'!$F$19</f>
        <v>-6.8793619142572293</v>
      </c>
      <c r="AG473" s="141">
        <f t="shared" si="34"/>
        <v>-5.1834293138226375</v>
      </c>
      <c r="AH473" s="142">
        <f>AB473+AG473*'Calculation Tool'!$H$7</f>
        <v>18.609418290104429</v>
      </c>
      <c r="AI473" s="46"/>
      <c r="AJ473" s="46"/>
      <c r="AK473" s="143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153"/>
      <c r="BA473" s="144"/>
      <c r="BB473" s="46"/>
      <c r="BC473" s="46"/>
      <c r="BD473" s="46"/>
      <c r="BE473" s="46"/>
      <c r="BF473" s="143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</row>
    <row r="474" spans="1:74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138">
        <f t="shared" si="33"/>
        <v>101.32083333333266</v>
      </c>
      <c r="AB474" s="139">
        <f t="shared" si="32"/>
        <v>19.332386281524386</v>
      </c>
      <c r="AC474" s="139">
        <f t="shared" si="31"/>
        <v>0.83333333333333337</v>
      </c>
      <c r="AD474" s="140">
        <f>-'Calculation Tool'!$O$9*'Interactive Chart'!$K$5*COS(('Interactive Chart'!$AA474-'Interactive Chart'!$K$6+'Calculation Tool'!$O$10/24)*2*PI())</f>
        <v>1.3874612880133135</v>
      </c>
      <c r="AE474" s="140">
        <f>'Calculation Tool'!$O$11*'Interactive Chart'!$F$5*COS(('Interactive Chart'!$AA474-'Interactive Chart'!$F$6+'Calculation Tool'!$O$12/24)*2*PI())</f>
        <v>0</v>
      </c>
      <c r="AF474" s="140">
        <f>-($K$4-$F$4)*'Calculation Tool'!$F$19</f>
        <v>-6.8793619142572293</v>
      </c>
      <c r="AG474" s="141">
        <f t="shared" si="34"/>
        <v>-5.4919006262439156</v>
      </c>
      <c r="AH474" s="142">
        <f>AB474+AG474*'Calculation Tool'!$H$7</f>
        <v>18.618439200112675</v>
      </c>
      <c r="AI474" s="46"/>
      <c r="AJ474" s="46"/>
      <c r="AK474" s="143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153"/>
      <c r="BA474" s="144"/>
      <c r="BB474" s="46"/>
      <c r="BC474" s="46"/>
      <c r="BD474" s="46"/>
      <c r="BE474" s="46"/>
      <c r="BF474" s="143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</row>
    <row r="475" spans="1:74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138">
        <f t="shared" si="33"/>
        <v>101.32499999999932</v>
      </c>
      <c r="AB475" s="139">
        <f t="shared" si="32"/>
        <v>19.381966011241996</v>
      </c>
      <c r="AC475" s="139">
        <f t="shared" si="31"/>
        <v>0.83333333333333337</v>
      </c>
      <c r="AD475" s="140">
        <f>-'Calculation Tool'!$O$9*'Interactive Chart'!$K$5*COS(('Interactive Chart'!$AA475-'Interactive Chart'!$K$6+'Calculation Tool'!$O$10/24)*2*PI())</f>
        <v>1.0780390789318135</v>
      </c>
      <c r="AE475" s="140">
        <f>'Calculation Tool'!$O$11*'Interactive Chart'!$F$5*COS(('Interactive Chart'!$AA475-'Interactive Chart'!$F$6+'Calculation Tool'!$O$12/24)*2*PI())</f>
        <v>0</v>
      </c>
      <c r="AF475" s="140">
        <f>-($K$4-$F$4)*'Calculation Tool'!$F$19</f>
        <v>-6.8793619142572293</v>
      </c>
      <c r="AG475" s="141">
        <f t="shared" si="34"/>
        <v>-5.8013228353254158</v>
      </c>
      <c r="AH475" s="142">
        <f>AB475+AG475*'Calculation Tool'!$H$7</f>
        <v>18.627794042649693</v>
      </c>
      <c r="AI475" s="46"/>
      <c r="AJ475" s="46"/>
      <c r="AK475" s="143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153"/>
      <c r="BA475" s="144"/>
      <c r="BB475" s="46"/>
      <c r="BC475" s="46"/>
      <c r="BD475" s="46"/>
      <c r="BE475" s="46"/>
      <c r="BF475" s="143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</row>
    <row r="476" spans="1:74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138">
        <f t="shared" si="33"/>
        <v>101.32916666666598</v>
      </c>
      <c r="AB476" s="139">
        <f t="shared" si="32"/>
        <v>19.431969310583796</v>
      </c>
      <c r="AC476" s="139">
        <f t="shared" si="31"/>
        <v>0.83333333333333337</v>
      </c>
      <c r="AD476" s="140">
        <f>-'Calculation Tool'!$O$9*'Interactive Chart'!$K$5*COS(('Interactive Chart'!$AA476-'Interactive Chart'!$K$6+'Calculation Tool'!$O$10/24)*2*PI())</f>
        <v>0.76787803571352409</v>
      </c>
      <c r="AE476" s="140">
        <f>'Calculation Tool'!$O$11*'Interactive Chart'!$F$5*COS(('Interactive Chart'!$AA476-'Interactive Chart'!$F$6+'Calculation Tool'!$O$12/24)*2*PI())</f>
        <v>0</v>
      </c>
      <c r="AF476" s="140">
        <f>-($K$4-$F$4)*'Calculation Tool'!$F$19</f>
        <v>-6.8793619142572293</v>
      </c>
      <c r="AG476" s="141">
        <f t="shared" si="34"/>
        <v>-6.1114838785437051</v>
      </c>
      <c r="AH476" s="142">
        <f>AB476+AG476*'Calculation Tool'!$H$7</f>
        <v>18.637476406373114</v>
      </c>
      <c r="AI476" s="46"/>
      <c r="AJ476" s="46"/>
      <c r="AK476" s="143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153"/>
      <c r="BA476" s="144"/>
      <c r="BB476" s="46"/>
      <c r="BC476" s="46"/>
      <c r="BD476" s="46"/>
      <c r="BE476" s="46"/>
      <c r="BF476" s="143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</row>
    <row r="477" spans="1:74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138">
        <f t="shared" si="33"/>
        <v>101.33333333333265</v>
      </c>
      <c r="AB477" s="139">
        <f t="shared" si="32"/>
        <v>19.482361909786572</v>
      </c>
      <c r="AC477" s="139">
        <f t="shared" si="31"/>
        <v>0.83333333333333337</v>
      </c>
      <c r="AD477" s="140">
        <f>-'Calculation Tool'!$O$9*'Interactive Chart'!$K$5*COS(('Interactive Chart'!$AA477-'Interactive Chart'!$K$6+'Calculation Tool'!$O$10/24)*2*PI())</f>
        <v>0.45719072724726983</v>
      </c>
      <c r="AE477" s="140">
        <f>'Calculation Tool'!$O$11*'Interactive Chart'!$F$5*COS(('Interactive Chart'!$AA477-'Interactive Chart'!$F$6+'Calculation Tool'!$O$12/24)*2*PI())</f>
        <v>0</v>
      </c>
      <c r="AF477" s="140">
        <f>-($K$4-$F$4)*'Calculation Tool'!$F$19</f>
        <v>-6.8793619142572293</v>
      </c>
      <c r="AG477" s="141">
        <f t="shared" si="34"/>
        <v>-6.4221711870099591</v>
      </c>
      <c r="AH477" s="142">
        <f>AB477+AG477*'Calculation Tool'!$H$7</f>
        <v>18.647479655475276</v>
      </c>
      <c r="AI477" s="46"/>
      <c r="AJ477" s="46"/>
      <c r="AK477" s="143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153"/>
      <c r="BA477" s="144"/>
      <c r="BB477" s="46"/>
      <c r="BC477" s="46"/>
      <c r="BD477" s="46"/>
      <c r="BE477" s="46"/>
      <c r="BF477" s="143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</row>
    <row r="478" spans="1:74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138">
        <f t="shared" si="33"/>
        <v>101.33749999999931</v>
      </c>
      <c r="AB478" s="139">
        <f t="shared" si="32"/>
        <v>19.533109272279781</v>
      </c>
      <c r="AC478" s="139">
        <f t="shared" si="31"/>
        <v>0.83333333333333337</v>
      </c>
      <c r="AD478" s="140">
        <f>-'Calculation Tool'!$O$9*'Interactive Chart'!$K$5*COS(('Interactive Chart'!$AA478-'Interactive Chart'!$K$6+'Calculation Tool'!$O$10/24)*2*PI())</f>
        <v>0.14619008309239809</v>
      </c>
      <c r="AE478" s="140">
        <f>'Calculation Tool'!$O$11*'Interactive Chart'!$F$5*COS(('Interactive Chart'!$AA478-'Interactive Chart'!$F$6+'Calculation Tool'!$O$12/24)*2*PI())</f>
        <v>0</v>
      </c>
      <c r="AF478" s="140">
        <f>-($K$4-$F$4)*'Calculation Tool'!$F$19</f>
        <v>-6.8793619142572293</v>
      </c>
      <c r="AG478" s="141">
        <f t="shared" si="34"/>
        <v>-6.7331718311648316</v>
      </c>
      <c r="AH478" s="142">
        <f>AB478+AG478*'Calculation Tool'!$H$7</f>
        <v>18.657796934228351</v>
      </c>
      <c r="AI478" s="46"/>
      <c r="AJ478" s="46"/>
      <c r="AK478" s="143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153"/>
      <c r="BA478" s="144"/>
      <c r="BB478" s="46"/>
      <c r="BC478" s="46"/>
      <c r="BD478" s="46"/>
      <c r="BE478" s="46"/>
      <c r="BF478" s="143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</row>
    <row r="479" spans="1:74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138">
        <f t="shared" si="33"/>
        <v>101.34166666666597</v>
      </c>
      <c r="AB479" s="139">
        <f t="shared" si="32"/>
        <v>19.584176618355837</v>
      </c>
      <c r="AC479" s="139">
        <f t="shared" si="31"/>
        <v>0.83333333333333337</v>
      </c>
      <c r="AD479" s="140">
        <f>-'Calculation Tool'!$O$9*'Interactive Chart'!$K$5*COS(('Interactive Chart'!$AA479-'Interactive Chart'!$K$6+'Calculation Tool'!$O$10/24)*2*PI())</f>
        <v>-0.16491075244306774</v>
      </c>
      <c r="AE479" s="140">
        <f>'Calculation Tool'!$O$11*'Interactive Chart'!$F$5*COS(('Interactive Chart'!$AA479-'Interactive Chart'!$F$6+'Calculation Tool'!$O$12/24)*2*PI())</f>
        <v>0</v>
      </c>
      <c r="AF479" s="140">
        <f>-($K$4-$F$4)*'Calculation Tool'!$F$19</f>
        <v>-6.8793619142572293</v>
      </c>
      <c r="AG479" s="141">
        <f t="shared" si="34"/>
        <v>-7.0442726667002971</v>
      </c>
      <c r="AH479" s="142">
        <f>AB479+AG479*'Calculation Tool'!$H$7</f>
        <v>18.668421171684798</v>
      </c>
      <c r="AI479" s="46"/>
      <c r="AJ479" s="46"/>
      <c r="AK479" s="143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153"/>
      <c r="BA479" s="144"/>
      <c r="BB479" s="46"/>
      <c r="BC479" s="46"/>
      <c r="BD479" s="46"/>
      <c r="BE479" s="46"/>
      <c r="BF479" s="143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</row>
    <row r="480" spans="1:74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138">
        <f t="shared" si="33"/>
        <v>101.34583333333264</v>
      </c>
      <c r="AB480" s="139">
        <f t="shared" si="32"/>
        <v>19.63552894900705</v>
      </c>
      <c r="AC480" s="139">
        <f t="shared" si="31"/>
        <v>0.83333333333333337</v>
      </c>
      <c r="AD480" s="140">
        <f>-'Calculation Tool'!$O$9*'Interactive Chart'!$K$5*COS(('Interactive Chart'!$AA480-'Interactive Chart'!$K$6+'Calculation Tool'!$O$10/24)*2*PI())</f>
        <v>-0.47589856638493494</v>
      </c>
      <c r="AE480" s="140">
        <f>'Calculation Tool'!$O$11*'Interactive Chart'!$F$5*COS(('Interactive Chart'!$AA480-'Interactive Chart'!$F$6+'Calculation Tool'!$O$12/24)*2*PI())</f>
        <v>0</v>
      </c>
      <c r="AF480" s="140">
        <f>-($K$4-$F$4)*'Calculation Tool'!$F$19</f>
        <v>-6.8793619142572293</v>
      </c>
      <c r="AG480" s="141">
        <f t="shared" si="34"/>
        <v>-7.3552604806421646</v>
      </c>
      <c r="AH480" s="142">
        <f>AB480+AG480*'Calculation Tool'!$H$7</f>
        <v>18.679345086523568</v>
      </c>
      <c r="AI480" s="46"/>
      <c r="AJ480" s="46"/>
      <c r="AK480" s="143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153"/>
      <c r="BA480" s="144"/>
      <c r="BB480" s="46"/>
      <c r="BC480" s="46"/>
      <c r="BD480" s="46"/>
      <c r="BE480" s="46"/>
      <c r="BF480" s="143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</row>
    <row r="481" spans="1:74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138">
        <f t="shared" si="33"/>
        <v>101.3499999999993</v>
      </c>
      <c r="AB481" s="139">
        <f t="shared" si="32"/>
        <v>19.68713106991088</v>
      </c>
      <c r="AC481" s="139">
        <f t="shared" si="31"/>
        <v>0.83333333333333337</v>
      </c>
      <c r="AD481" s="140">
        <f>-'Calculation Tool'!$O$9*'Interactive Chart'!$K$5*COS(('Interactive Chart'!$AA481-'Interactive Chart'!$K$6+'Calculation Tool'!$O$10/24)*2*PI())</f>
        <v>-0.78656022322241603</v>
      </c>
      <c r="AE481" s="140">
        <f>'Calculation Tool'!$O$11*'Interactive Chart'!$F$5*COS(('Interactive Chart'!$AA481-'Interactive Chart'!$F$6+'Calculation Tool'!$O$12/24)*2*PI())</f>
        <v>0</v>
      </c>
      <c r="AF481" s="140">
        <f>-($K$4-$F$4)*'Calculation Tool'!$F$19</f>
        <v>-6.8793619142572293</v>
      </c>
      <c r="AG481" s="141">
        <f t="shared" si="34"/>
        <v>-7.6659221374796456</v>
      </c>
      <c r="AH481" s="142">
        <f>AB481+AG481*'Calculation Tool'!$H$7</f>
        <v>18.690561192038526</v>
      </c>
      <c r="AI481" s="46"/>
      <c r="AJ481" s="46"/>
      <c r="AK481" s="143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153"/>
      <c r="BA481" s="144"/>
      <c r="BB481" s="46"/>
      <c r="BC481" s="46"/>
      <c r="BD481" s="46"/>
      <c r="BE481" s="46"/>
      <c r="BF481" s="143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</row>
    <row r="482" spans="1:74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138">
        <f t="shared" si="33"/>
        <v>101.35416666666596</v>
      </c>
      <c r="AB482" s="139">
        <f t="shared" si="32"/>
        <v>19.738947615551016</v>
      </c>
      <c r="AC482" s="139">
        <f t="shared" si="31"/>
        <v>0.83333333333333337</v>
      </c>
      <c r="AD482" s="140">
        <f>-'Calculation Tool'!$O$9*'Interactive Chart'!$K$5*COS(('Interactive Chart'!$AA482-'Interactive Chart'!$K$6+'Calculation Tool'!$O$10/24)*2*PI())</f>
        <v>-1.0966828109724598</v>
      </c>
      <c r="AE482" s="140">
        <f>'Calculation Tool'!$O$11*'Interactive Chart'!$F$5*COS(('Interactive Chart'!$AA482-'Interactive Chart'!$F$6+'Calculation Tool'!$O$12/24)*2*PI())</f>
        <v>0</v>
      </c>
      <c r="AF482" s="140">
        <f>-($K$4-$F$4)*'Calculation Tool'!$F$19</f>
        <v>-6.8793619142572293</v>
      </c>
      <c r="AG482" s="141">
        <f t="shared" si="34"/>
        <v>-7.9760447252296895</v>
      </c>
      <c r="AH482" s="142">
        <f>AB482+AG482*'Calculation Tool'!$H$7</f>
        <v>18.702061801271157</v>
      </c>
      <c r="AI482" s="46"/>
      <c r="AJ482" s="46"/>
      <c r="AK482" s="143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153"/>
      <c r="BA482" s="144"/>
      <c r="BB482" s="46"/>
      <c r="BC482" s="46"/>
      <c r="BD482" s="46"/>
      <c r="BE482" s="46"/>
      <c r="BF482" s="143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</row>
    <row r="483" spans="1:74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138">
        <f t="shared" si="33"/>
        <v>101.35833333333262</v>
      </c>
      <c r="AB483" s="139">
        <f t="shared" si="32"/>
        <v>19.790943073455821</v>
      </c>
      <c r="AC483" s="139">
        <f t="shared" si="31"/>
        <v>0.83333333333333337</v>
      </c>
      <c r="AD483" s="140">
        <f>-'Calculation Tool'!$O$9*'Interactive Chart'!$K$5*COS(('Interactive Chart'!$AA483-'Interactive Chart'!$K$6+'Calculation Tool'!$O$10/24)*2*PI())</f>
        <v>-1.4060537871030492</v>
      </c>
      <c r="AE483" s="140">
        <f>'Calculation Tool'!$O$11*'Interactive Chart'!$F$5*COS(('Interactive Chart'!$AA483-'Interactive Chart'!$F$6+'Calculation Tool'!$O$12/24)*2*PI())</f>
        <v>0</v>
      </c>
      <c r="AF483" s="140">
        <f>-($K$4-$F$4)*'Calculation Tool'!$F$19</f>
        <v>-6.8793619142572293</v>
      </c>
      <c r="AG483" s="141">
        <f t="shared" si="34"/>
        <v>-8.2854157013602787</v>
      </c>
      <c r="AH483" s="142">
        <f>AB483+AG483*'Calculation Tool'!$H$7</f>
        <v>18.713839032278987</v>
      </c>
      <c r="AI483" s="46"/>
      <c r="AJ483" s="46"/>
      <c r="AK483" s="143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153"/>
      <c r="BA483" s="144"/>
      <c r="BB483" s="46"/>
      <c r="BC483" s="46"/>
      <c r="BD483" s="46"/>
      <c r="BE483" s="46"/>
      <c r="BF483" s="143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</row>
    <row r="484" spans="1:74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138">
        <f t="shared" si="33"/>
        <v>101.36249999999929</v>
      </c>
      <c r="AB484" s="139">
        <f t="shared" si="32"/>
        <v>19.843081808535224</v>
      </c>
      <c r="AC484" s="139">
        <f t="shared" si="31"/>
        <v>0.83333333333333337</v>
      </c>
      <c r="AD484" s="140">
        <f>-'Calculation Tool'!$O$9*'Interactive Chart'!$K$5*COS(('Interactive Chart'!$AA484-'Interactive Chart'!$K$6+'Calculation Tool'!$O$10/24)*2*PI())</f>
        <v>-1.7144611242032557</v>
      </c>
      <c r="AE484" s="140">
        <f>'Calculation Tool'!$O$11*'Interactive Chart'!$F$5*COS(('Interactive Chart'!$AA484-'Interactive Chart'!$F$6+'Calculation Tool'!$O$12/24)*2*PI())</f>
        <v>0</v>
      </c>
      <c r="AF484" s="140">
        <f>-($K$4-$F$4)*'Calculation Tool'!$F$19</f>
        <v>-6.8793619142572293</v>
      </c>
      <c r="AG484" s="141">
        <f t="shared" si="34"/>
        <v>-8.593823038460485</v>
      </c>
      <c r="AH484" s="142">
        <f>AB484+AG484*'Calculation Tool'!$H$7</f>
        <v>18.725884813535362</v>
      </c>
      <c r="AI484" s="46"/>
      <c r="AJ484" s="46"/>
      <c r="AK484" s="143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153"/>
      <c r="BA484" s="144"/>
      <c r="BB484" s="46"/>
      <c r="BC484" s="46"/>
      <c r="BD484" s="46"/>
      <c r="BE484" s="46"/>
      <c r="BF484" s="143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</row>
    <row r="485" spans="1:74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138">
        <f t="shared" si="33"/>
        <v>101.36666666666595</v>
      </c>
      <c r="AB485" s="139">
        <f t="shared" si="32"/>
        <v>19.895328087505046</v>
      </c>
      <c r="AC485" s="139">
        <f t="shared" si="31"/>
        <v>0.83333333333333337</v>
      </c>
      <c r="AD485" s="140">
        <f>-'Calculation Tool'!$O$9*'Interactive Chart'!$K$5*COS(('Interactive Chart'!$AA485-'Interactive Chart'!$K$6+'Calculation Tool'!$O$10/24)*2*PI())</f>
        <v>-2.0216934552868446</v>
      </c>
      <c r="AE485" s="140">
        <f>'Calculation Tool'!$O$11*'Interactive Chart'!$F$5*COS(('Interactive Chart'!$AA485-'Interactive Chart'!$F$6+'Calculation Tool'!$O$12/24)*2*PI())</f>
        <v>0</v>
      </c>
      <c r="AF485" s="140">
        <f>-($K$4-$F$4)*'Calculation Tool'!$F$19</f>
        <v>-6.8793619142572293</v>
      </c>
      <c r="AG485" s="141">
        <f t="shared" si="34"/>
        <v>-8.9010553695440748</v>
      </c>
      <c r="AH485" s="142">
        <f>AB485+AG485*'Calculation Tool'!$H$7</f>
        <v>18.738190889464317</v>
      </c>
      <c r="AI485" s="46"/>
      <c r="AJ485" s="46"/>
      <c r="AK485" s="143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153"/>
      <c r="BA485" s="144"/>
      <c r="BB485" s="46"/>
      <c r="BC485" s="46"/>
      <c r="BD485" s="46"/>
      <c r="BE485" s="46"/>
      <c r="BF485" s="143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</row>
    <row r="486" spans="1:74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138">
        <f t="shared" si="33"/>
        <v>101.37083333333261</v>
      </c>
      <c r="AB486" s="139">
        <f t="shared" si="32"/>
        <v>19.947646103375217</v>
      </c>
      <c r="AC486" s="139">
        <f t="shared" si="31"/>
        <v>0.83333333333333337</v>
      </c>
      <c r="AD486" s="140">
        <f>-'Calculation Tool'!$O$9*'Interactive Chart'!$K$5*COS(('Interactive Chart'!$AA486-'Interactive Chart'!$K$6+'Calculation Tool'!$O$10/24)*2*PI())</f>
        <v>-2.3275402186633558</v>
      </c>
      <c r="AE486" s="140">
        <f>'Calculation Tool'!$O$11*'Interactive Chart'!$F$5*COS(('Interactive Chart'!$AA486-'Interactive Chart'!$F$6+'Calculation Tool'!$O$12/24)*2*PI())</f>
        <v>0</v>
      </c>
      <c r="AF486" s="140">
        <f>-($K$4-$F$4)*'Calculation Tool'!$F$19</f>
        <v>-6.8793619142572293</v>
      </c>
      <c r="AG486" s="141">
        <f t="shared" si="34"/>
        <v>-9.206902132920586</v>
      </c>
      <c r="AH486" s="142">
        <f>AB486+AG486*'Calculation Tool'!$H$7</f>
        <v>18.750748826095542</v>
      </c>
      <c r="AI486" s="46"/>
      <c r="AJ486" s="46"/>
      <c r="AK486" s="143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153"/>
      <c r="BA486" s="144"/>
      <c r="BB486" s="46"/>
      <c r="BC486" s="46"/>
      <c r="BD486" s="46"/>
      <c r="BE486" s="46"/>
      <c r="BF486" s="143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</row>
    <row r="487" spans="1:74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138">
        <f t="shared" si="33"/>
        <v>101.37499999999928</v>
      </c>
      <c r="AB487" s="139">
        <f t="shared" si="32"/>
        <v>19.999999999990766</v>
      </c>
      <c r="AC487" s="139">
        <f t="shared" si="31"/>
        <v>0.83333333333333337</v>
      </c>
      <c r="AD487" s="140">
        <f>-'Calculation Tool'!$O$9*'Interactive Chart'!$K$5*COS(('Interactive Chart'!$AA487-'Interactive Chart'!$K$6+'Calculation Tool'!$O$10/24)*2*PI())</f>
        <v>-2.6317918022372213</v>
      </c>
      <c r="AE487" s="140">
        <f>'Calculation Tool'!$O$11*'Interactive Chart'!$F$5*COS(('Interactive Chart'!$AA487-'Interactive Chart'!$F$6+'Calculation Tool'!$O$12/24)*2*PI())</f>
        <v>0</v>
      </c>
      <c r="AF487" s="140">
        <f>-($K$4-$F$4)*'Calculation Tool'!$F$19</f>
        <v>-6.8793619142572293</v>
      </c>
      <c r="AG487" s="141">
        <f t="shared" si="34"/>
        <v>-9.5111537164944515</v>
      </c>
      <c r="AH487" s="142">
        <f>AB487+AG487*'Calculation Tool'!$H$7</f>
        <v>18.763550016846487</v>
      </c>
      <c r="AI487" s="46"/>
      <c r="AJ487" s="46"/>
      <c r="AK487" s="143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153"/>
      <c r="BA487" s="144"/>
      <c r="BB487" s="46"/>
      <c r="BC487" s="46"/>
      <c r="BD487" s="46"/>
      <c r="BE487" s="46"/>
      <c r="BF487" s="143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</row>
    <row r="488" spans="1:74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138">
        <f t="shared" si="33"/>
        <v>101.37916666666594</v>
      </c>
      <c r="AB488" s="139">
        <f t="shared" si="32"/>
        <v>20.052353896606551</v>
      </c>
      <c r="AC488" s="139">
        <f t="shared" si="31"/>
        <v>0.83333333333333337</v>
      </c>
      <c r="AD488" s="140">
        <f>-'Calculation Tool'!$O$9*'Interactive Chart'!$K$5*COS(('Interactive Chart'!$AA488-'Interactive Chart'!$K$6+'Calculation Tool'!$O$10/24)*2*PI())</f>
        <v>-2.9342396871694563</v>
      </c>
      <c r="AE488" s="140">
        <f>'Calculation Tool'!$O$11*'Interactive Chart'!$F$5*COS(('Interactive Chart'!$AA488-'Interactive Chart'!$F$6+'Calculation Tool'!$O$12/24)*2*PI())</f>
        <v>0</v>
      </c>
      <c r="AF488" s="140">
        <f>-($K$4-$F$4)*'Calculation Tool'!$F$19</f>
        <v>-6.8793619142572293</v>
      </c>
      <c r="AG488" s="141">
        <f t="shared" si="34"/>
        <v>-9.8136016014266865</v>
      </c>
      <c r="AH488" s="142">
        <f>AB488+AG488*'Calculation Tool'!$H$7</f>
        <v>18.776585688421083</v>
      </c>
      <c r="AI488" s="46"/>
      <c r="AJ488" s="46"/>
      <c r="AK488" s="143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153"/>
      <c r="BA488" s="144"/>
      <c r="BB488" s="46"/>
      <c r="BC488" s="46"/>
      <c r="BD488" s="46"/>
      <c r="BE488" s="46"/>
      <c r="BF488" s="143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</row>
    <row r="489" spans="1:74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138">
        <f t="shared" si="33"/>
        <v>101.3833333333326</v>
      </c>
      <c r="AB489" s="139">
        <f t="shared" si="32"/>
        <v>20.104671912476739</v>
      </c>
      <c r="AC489" s="139">
        <f t="shared" ref="AC489:AC552" si="35">MIN($AB$127:$AB$567)</f>
        <v>0.83333333333333337</v>
      </c>
      <c r="AD489" s="140">
        <f>-'Calculation Tool'!$O$9*'Interactive Chart'!$K$5*COS(('Interactive Chart'!$AA489-'Interactive Chart'!$K$6+'Calculation Tool'!$O$10/24)*2*PI())</f>
        <v>-3.2346765907899617</v>
      </c>
      <c r="AE489" s="140">
        <f>'Calculation Tool'!$O$11*'Interactive Chart'!$F$5*COS(('Interactive Chart'!$AA489-'Interactive Chart'!$F$6+'Calculation Tool'!$O$12/24)*2*PI())</f>
        <v>0</v>
      </c>
      <c r="AF489" s="140">
        <f>-($K$4-$F$4)*'Calculation Tool'!$F$19</f>
        <v>-6.8793619142572293</v>
      </c>
      <c r="AG489" s="141">
        <f t="shared" si="34"/>
        <v>-10.114038505047191</v>
      </c>
      <c r="AH489" s="142">
        <f>AB489+AG489*'Calculation Tool'!$H$7</f>
        <v>18.789846906820603</v>
      </c>
      <c r="AI489" s="46"/>
      <c r="AJ489" s="46"/>
      <c r="AK489" s="143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153"/>
      <c r="BA489" s="144"/>
      <c r="BB489" s="46"/>
      <c r="BC489" s="46"/>
      <c r="BD489" s="46"/>
      <c r="BE489" s="46"/>
      <c r="BF489" s="143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</row>
    <row r="490" spans="1:74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138">
        <f t="shared" si="33"/>
        <v>101.38749999999926</v>
      </c>
      <c r="AB490" s="139">
        <f t="shared" ref="AB490:AB553" si="36">$K$4+$K$5*COS(($AA490-$K$6)*2*PI())</f>
        <v>20.156918191446366</v>
      </c>
      <c r="AC490" s="139">
        <f t="shared" si="35"/>
        <v>0.83333333333333337</v>
      </c>
      <c r="AD490" s="140">
        <f>-'Calculation Tool'!$O$9*'Interactive Chart'!$K$5*COS(('Interactive Chart'!$AA490-'Interactive Chart'!$K$6+'Calculation Tool'!$O$10/24)*2*PI())</f>
        <v>-3.5328966086508378</v>
      </c>
      <c r="AE490" s="140">
        <f>'Calculation Tool'!$O$11*'Interactive Chart'!$F$5*COS(('Interactive Chart'!$AA490-'Interactive Chart'!$F$6+'Calculation Tool'!$O$12/24)*2*PI())</f>
        <v>0</v>
      </c>
      <c r="AF490" s="140">
        <f>-($K$4-$F$4)*'Calculation Tool'!$F$19</f>
        <v>-6.8793619142572293</v>
      </c>
      <c r="AG490" s="141">
        <f t="shared" si="34"/>
        <v>-10.412258522908067</v>
      </c>
      <c r="AH490" s="142">
        <f>AB490+AG490*'Calculation Tool'!$H$7</f>
        <v>18.803324583468317</v>
      </c>
      <c r="AI490" s="46"/>
      <c r="AJ490" s="46"/>
      <c r="AK490" s="143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153"/>
      <c r="BA490" s="144"/>
      <c r="BB490" s="46"/>
      <c r="BC490" s="46"/>
      <c r="BD490" s="46"/>
      <c r="BE490" s="46"/>
      <c r="BF490" s="143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</row>
    <row r="491" spans="1:74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138">
        <f t="shared" ref="AA491:AA554" si="37">AA490+0.1/24</f>
        <v>101.39166666666593</v>
      </c>
      <c r="AB491" s="139">
        <f t="shared" si="36"/>
        <v>20.209056926526042</v>
      </c>
      <c r="AC491" s="139">
        <f t="shared" si="35"/>
        <v>0.83333333333333337</v>
      </c>
      <c r="AD491" s="140">
        <f>-'Calculation Tool'!$O$9*'Interactive Chart'!$K$5*COS(('Interactive Chart'!$AA491-'Interactive Chart'!$K$6+'Calculation Tool'!$O$10/24)*2*PI())</f>
        <v>-3.8286953556469863</v>
      </c>
      <c r="AE491" s="140">
        <f>'Calculation Tool'!$O$11*'Interactive Chart'!$F$5*COS(('Interactive Chart'!$AA491-'Interactive Chart'!$F$6+'Calculation Tool'!$O$12/24)*2*PI())</f>
        <v>0</v>
      </c>
      <c r="AF491" s="140">
        <f>-($K$4-$F$4)*'Calculation Tool'!$F$19</f>
        <v>-6.8793619142572293</v>
      </c>
      <c r="AG491" s="141">
        <f t="shared" si="34"/>
        <v>-10.708057269904216</v>
      </c>
      <c r="AH491" s="142">
        <f>AB491+AG491*'Calculation Tool'!$H$7</f>
        <v>18.817009481438493</v>
      </c>
      <c r="AI491" s="46"/>
      <c r="AJ491" s="46"/>
      <c r="AK491" s="143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153"/>
      <c r="BA491" s="144"/>
      <c r="BB491" s="46"/>
      <c r="BC491" s="46"/>
      <c r="BD491" s="46"/>
      <c r="BE491" s="46"/>
      <c r="BF491" s="143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</row>
    <row r="492" spans="1:74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138">
        <f t="shared" si="37"/>
        <v>101.39583333333259</v>
      </c>
      <c r="AB492" s="139">
        <f t="shared" si="36"/>
        <v>20.261052384430901</v>
      </c>
      <c r="AC492" s="139">
        <f t="shared" si="35"/>
        <v>0.83333333333333337</v>
      </c>
      <c r="AD492" s="140">
        <f>-'Calculation Tool'!$O$9*'Interactive Chart'!$K$5*COS(('Interactive Chart'!$AA492-'Interactive Chart'!$K$6+'Calculation Tool'!$O$10/24)*2*PI())</f>
        <v>-4.1218701060952609</v>
      </c>
      <c r="AE492" s="140">
        <f>'Calculation Tool'!$O$11*'Interactive Chart'!$F$5*COS(('Interactive Chart'!$AA492-'Interactive Chart'!$F$6+'Calculation Tool'!$O$12/24)*2*PI())</f>
        <v>0</v>
      </c>
      <c r="AF492" s="140">
        <f>-($K$4-$F$4)*'Calculation Tool'!$F$19</f>
        <v>-6.8793619142572293</v>
      </c>
      <c r="AG492" s="141">
        <f t="shared" si="34"/>
        <v>-11.001232020352489</v>
      </c>
      <c r="AH492" s="142">
        <f>AB492+AG492*'Calculation Tool'!$H$7</f>
        <v>18.830892221785078</v>
      </c>
      <c r="AI492" s="46"/>
      <c r="AJ492" s="46"/>
      <c r="AK492" s="143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153"/>
      <c r="BA492" s="144"/>
      <c r="BB492" s="46"/>
      <c r="BC492" s="46"/>
      <c r="BD492" s="46"/>
      <c r="BE492" s="46"/>
      <c r="BF492" s="143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</row>
    <row r="493" spans="1:74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138">
        <f t="shared" si="37"/>
        <v>101.39999999999925</v>
      </c>
      <c r="AB493" s="139">
        <f t="shared" si="36"/>
        <v>20.312868930071105</v>
      </c>
      <c r="AC493" s="139">
        <f t="shared" si="35"/>
        <v>0.83333333333333337</v>
      </c>
      <c r="AD493" s="140">
        <f>-'Calculation Tool'!$O$9*'Interactive Chart'!$K$5*COS(('Interactive Chart'!$AA493-'Interactive Chart'!$K$6+'Calculation Tool'!$O$10/24)*2*PI())</f>
        <v>-4.4122199326648186</v>
      </c>
      <c r="AE493" s="140">
        <f>'Calculation Tool'!$O$11*'Interactive Chart'!$F$5*COS(('Interactive Chart'!$AA493-'Interactive Chart'!$F$6+'Calculation Tool'!$O$12/24)*2*PI())</f>
        <v>0</v>
      </c>
      <c r="AF493" s="140">
        <f>-($K$4-$F$4)*'Calculation Tool'!$F$19</f>
        <v>-6.8793619142572293</v>
      </c>
      <c r="AG493" s="141">
        <f t="shared" si="34"/>
        <v>-11.291581846922048</v>
      </c>
      <c r="AH493" s="142">
        <f>AB493+AG493*'Calculation Tool'!$H$7</f>
        <v>18.84496328997124</v>
      </c>
      <c r="AI493" s="46"/>
      <c r="AJ493" s="46"/>
      <c r="AK493" s="143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153"/>
      <c r="BA493" s="144"/>
      <c r="BB493" s="46"/>
      <c r="BC493" s="46"/>
      <c r="BD493" s="46"/>
      <c r="BE493" s="46"/>
      <c r="BF493" s="143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</row>
    <row r="494" spans="1:74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138">
        <f t="shared" si="37"/>
        <v>101.40416666666592</v>
      </c>
      <c r="AB494" s="139">
        <f t="shared" si="36"/>
        <v>20.364471050975016</v>
      </c>
      <c r="AC494" s="139">
        <f t="shared" si="35"/>
        <v>0.83333333333333337</v>
      </c>
      <c r="AD494" s="140">
        <f>-'Calculation Tool'!$O$9*'Interactive Chart'!$K$5*COS(('Interactive Chart'!$AA494-'Interactive Chart'!$K$6+'Calculation Tool'!$O$10/24)*2*PI())</f>
        <v>-4.6995458440865869</v>
      </c>
      <c r="AE494" s="140">
        <f>'Calculation Tool'!$O$11*'Interactive Chart'!$F$5*COS(('Interactive Chart'!$AA494-'Interactive Chart'!$F$6+'Calculation Tool'!$O$12/24)*2*PI())</f>
        <v>0</v>
      </c>
      <c r="AF494" s="140">
        <f>-($K$4-$F$4)*'Calculation Tool'!$F$19</f>
        <v>-6.8793619142572293</v>
      </c>
      <c r="AG494" s="141">
        <f t="shared" si="34"/>
        <v>-11.578907758343817</v>
      </c>
      <c r="AH494" s="142">
        <f>AB494+AG494*'Calculation Tool'!$H$7</f>
        <v>18.859213042390319</v>
      </c>
      <c r="AI494" s="46"/>
      <c r="AJ494" s="46"/>
      <c r="AK494" s="143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153"/>
      <c r="BA494" s="144"/>
      <c r="BB494" s="46"/>
      <c r="BC494" s="46"/>
      <c r="BD494" s="46"/>
      <c r="BE494" s="46"/>
      <c r="BF494" s="143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</row>
    <row r="495" spans="1:74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138">
        <f t="shared" si="37"/>
        <v>101.40833333333258</v>
      </c>
      <c r="AB495" s="139">
        <f t="shared" si="36"/>
        <v>20.415823381626101</v>
      </c>
      <c r="AC495" s="139">
        <f t="shared" si="35"/>
        <v>0.83333333333333337</v>
      </c>
      <c r="AD495" s="140">
        <f>-'Calculation Tool'!$O$9*'Interactive Chart'!$K$5*COS(('Interactive Chart'!$AA495-'Interactive Chart'!$K$6+'Calculation Tool'!$O$10/24)*2*PI())</f>
        <v>-4.9836509215356219</v>
      </c>
      <c r="AE495" s="140">
        <f>'Calculation Tool'!$O$11*'Interactive Chart'!$F$5*COS(('Interactive Chart'!$AA495-'Interactive Chart'!$F$6+'Calculation Tool'!$O$12/24)*2*PI())</f>
        <v>0</v>
      </c>
      <c r="AF495" s="140">
        <f>-($K$4-$F$4)*'Calculation Tool'!$F$19</f>
        <v>-6.8793619142572293</v>
      </c>
      <c r="AG495" s="141">
        <f t="shared" si="34"/>
        <v>-11.863012835792851</v>
      </c>
      <c r="AH495" s="142">
        <f>AB495+AG495*'Calculation Tool'!$H$7</f>
        <v>18.87363171297303</v>
      </c>
      <c r="AI495" s="46"/>
      <c r="AJ495" s="46"/>
      <c r="AK495" s="143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153"/>
      <c r="BA495" s="144"/>
      <c r="BB495" s="46"/>
      <c r="BC495" s="46"/>
      <c r="BD495" s="46"/>
      <c r="BE495" s="46"/>
      <c r="BF495" s="143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</row>
    <row r="496" spans="1:74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138">
        <f t="shared" si="37"/>
        <v>101.41249999999924</v>
      </c>
      <c r="AB496" s="139">
        <f t="shared" si="36"/>
        <v>20.466890727702484</v>
      </c>
      <c r="AC496" s="139">
        <f t="shared" si="35"/>
        <v>0.83333333333333337</v>
      </c>
      <c r="AD496" s="140">
        <f>-'Calculation Tool'!$O$9*'Interactive Chart'!$K$5*COS(('Interactive Chart'!$AA496-'Interactive Chart'!$K$6+'Calculation Tool'!$O$10/24)*2*PI())</f>
        <v>-5.2643404535807372</v>
      </c>
      <c r="AE496" s="140">
        <f>'Calculation Tool'!$O$11*'Interactive Chart'!$F$5*COS(('Interactive Chart'!$AA496-'Interactive Chart'!$F$6+'Calculation Tool'!$O$12/24)*2*PI())</f>
        <v>0</v>
      </c>
      <c r="AF496" s="140">
        <f>-($K$4-$F$4)*'Calculation Tool'!$F$19</f>
        <v>-6.8793619142572293</v>
      </c>
      <c r="AG496" s="141">
        <f t="shared" si="34"/>
        <v>-12.143702367837967</v>
      </c>
      <c r="AH496" s="142">
        <f>AB496+AG496*'Calculation Tool'!$H$7</f>
        <v>18.888209419883548</v>
      </c>
      <c r="AI496" s="46"/>
      <c r="AJ496" s="46"/>
      <c r="AK496" s="143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153"/>
      <c r="BA496" s="144"/>
      <c r="BB496" s="46"/>
      <c r="BC496" s="46"/>
      <c r="BD496" s="46"/>
      <c r="BE496" s="46"/>
      <c r="BF496" s="143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</row>
    <row r="497" spans="1:74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138">
        <f t="shared" si="37"/>
        <v>101.4166666666659</v>
      </c>
      <c r="AB497" s="139">
        <f t="shared" si="36"/>
        <v>20.51763809019581</v>
      </c>
      <c r="AC497" s="139">
        <f t="shared" si="35"/>
        <v>0.83333333333333337</v>
      </c>
      <c r="AD497" s="140">
        <f>-'Calculation Tool'!$O$9*'Interactive Chart'!$K$5*COS(('Interactive Chart'!$AA497-'Interactive Chart'!$K$6+'Calculation Tool'!$O$10/24)*2*PI())</f>
        <v>-5.5414220696398644</v>
      </c>
      <c r="AE497" s="140">
        <f>'Calculation Tool'!$O$11*'Interactive Chart'!$F$5*COS(('Interactive Chart'!$AA497-'Interactive Chart'!$F$6+'Calculation Tool'!$O$12/24)*2*PI())</f>
        <v>0</v>
      </c>
      <c r="AF497" s="140">
        <f>-($K$4-$F$4)*'Calculation Tool'!$F$19</f>
        <v>-6.8793619142572293</v>
      </c>
      <c r="AG497" s="141">
        <f t="shared" ref="AG497:AG560" si="38">SUM(AD497:AF497)</f>
        <v>-12.420783983897094</v>
      </c>
      <c r="AH497" s="142">
        <f>AB497+AG497*'Calculation Tool'!$H$7</f>
        <v>18.902936172289188</v>
      </c>
      <c r="AI497" s="46"/>
      <c r="AJ497" s="46"/>
      <c r="AK497" s="143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153"/>
      <c r="BA497" s="144"/>
      <c r="BB497" s="46"/>
      <c r="BC497" s="46"/>
      <c r="BD497" s="46"/>
      <c r="BE497" s="46"/>
      <c r="BF497" s="143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</row>
    <row r="498" spans="1:74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138">
        <f t="shared" si="37"/>
        <v>101.42083333333257</v>
      </c>
      <c r="AB498" s="139">
        <f t="shared" si="36"/>
        <v>20.568030689398498</v>
      </c>
      <c r="AC498" s="139">
        <f t="shared" si="35"/>
        <v>0.83333333333333337</v>
      </c>
      <c r="AD498" s="140">
        <f>-'Calculation Tool'!$O$9*'Interactive Chart'!$K$5*COS(('Interactive Chart'!$AA498-'Interactive Chart'!$K$6+'Calculation Tool'!$O$10/24)*2*PI())</f>
        <v>-5.814705871812663</v>
      </c>
      <c r="AE498" s="140">
        <f>'Calculation Tool'!$O$11*'Interactive Chart'!$F$5*COS(('Interactive Chart'!$AA498-'Interactive Chart'!$F$6+'Calculation Tool'!$O$12/24)*2*PI())</f>
        <v>0</v>
      </c>
      <c r="AF498" s="140">
        <f>-($K$4-$F$4)*'Calculation Tool'!$F$19</f>
        <v>-6.8793619142572293</v>
      </c>
      <c r="AG498" s="141">
        <f t="shared" si="38"/>
        <v>-12.694067786069892</v>
      </c>
      <c r="AH498" s="142">
        <f>AB498+AG498*'Calculation Tool'!$H$7</f>
        <v>18.917801877209413</v>
      </c>
      <c r="AI498" s="46"/>
      <c r="AJ498" s="46"/>
      <c r="AK498" s="143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153"/>
      <c r="BA498" s="46"/>
      <c r="BB498" s="46"/>
      <c r="BC498" s="46"/>
      <c r="BD498" s="46"/>
      <c r="BE498" s="46"/>
      <c r="BF498" s="143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</row>
    <row r="499" spans="1:74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138">
        <f t="shared" si="37"/>
        <v>101.42499999999923</v>
      </c>
      <c r="AB499" s="139">
        <f t="shared" si="36"/>
        <v>20.618033988740656</v>
      </c>
      <c r="AC499" s="139">
        <f t="shared" si="35"/>
        <v>0.83333333333333337</v>
      </c>
      <c r="AD499" s="140">
        <f>-'Calculation Tool'!$O$9*'Interactive Chart'!$K$5*COS(('Interactive Chart'!$AA499-'Interactive Chart'!$K$6+'Calculation Tool'!$O$10/24)*2*PI())</f>
        <v>-6.0840045650307948</v>
      </c>
      <c r="AE499" s="140">
        <f>'Calculation Tool'!$O$11*'Interactive Chart'!$F$5*COS(('Interactive Chart'!$AA499-'Interactive Chart'!$F$6+'Calculation Tool'!$O$12/24)*2*PI())</f>
        <v>0</v>
      </c>
      <c r="AF499" s="140">
        <f>-($K$4-$F$4)*'Calculation Tool'!$F$19</f>
        <v>-6.8793619142572293</v>
      </c>
      <c r="AG499" s="141">
        <f t="shared" si="38"/>
        <v>-12.963366479288023</v>
      </c>
      <c r="AH499" s="142">
        <f>AB499+AG499*'Calculation Tool'!$H$7</f>
        <v>18.932796346433214</v>
      </c>
      <c r="AI499" s="46"/>
      <c r="AJ499" s="46"/>
      <c r="AK499" s="143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153"/>
      <c r="BA499" s="46"/>
      <c r="BB499" s="46"/>
      <c r="BC499" s="46"/>
      <c r="BD499" s="46"/>
      <c r="BE499" s="46"/>
      <c r="BF499" s="143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</row>
    <row r="500" spans="1:74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138">
        <f t="shared" si="37"/>
        <v>101.42916666666589</v>
      </c>
      <c r="AB500" s="139">
        <f t="shared" si="36"/>
        <v>20.667613718458419</v>
      </c>
      <c r="AC500" s="139">
        <f t="shared" si="35"/>
        <v>0.83333333333333337</v>
      </c>
      <c r="AD500" s="140">
        <f>-'Calculation Tool'!$O$9*'Interactive Chart'!$K$5*COS(('Interactive Chart'!$AA500-'Interactive Chart'!$K$6+'Calculation Tool'!$O$10/24)*2*PI())</f>
        <v>-6.3491335854240347</v>
      </c>
      <c r="AE500" s="140">
        <f>'Calculation Tool'!$O$11*'Interactive Chart'!$F$5*COS(('Interactive Chart'!$AA500-'Interactive Chart'!$F$6+'Calculation Tool'!$O$12/24)*2*PI())</f>
        <v>0</v>
      </c>
      <c r="AF500" s="140">
        <f>-($K$4-$F$4)*'Calculation Tool'!$F$19</f>
        <v>-6.8793619142572293</v>
      </c>
      <c r="AG500" s="141">
        <f t="shared" si="38"/>
        <v>-13.228495499681264</v>
      </c>
      <c r="AH500" s="142">
        <f>AB500+AG500*'Calculation Tool'!$H$7</f>
        <v>18.947909303499856</v>
      </c>
      <c r="AI500" s="46"/>
      <c r="AJ500" s="46"/>
      <c r="AK500" s="143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153"/>
      <c r="BA500" s="46"/>
      <c r="BB500" s="46"/>
      <c r="BC500" s="46"/>
      <c r="BD500" s="46"/>
      <c r="BE500" s="46"/>
      <c r="BF500" s="143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</row>
    <row r="501" spans="1:74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138">
        <f t="shared" si="37"/>
        <v>101.43333333333256</v>
      </c>
      <c r="AB501" s="139">
        <f t="shared" si="36"/>
        <v>20.716735899081389</v>
      </c>
      <c r="AC501" s="139">
        <f t="shared" si="35"/>
        <v>0.83333333333333337</v>
      </c>
      <c r="AD501" s="140">
        <f>-'Calculation Tool'!$O$9*'Interactive Chart'!$K$5*COS(('Interactive Chart'!$AA501-'Interactive Chart'!$K$6+'Calculation Tool'!$O$10/24)*2*PI())</f>
        <v>-6.6099112268041198</v>
      </c>
      <c r="AE501" s="140">
        <f>'Calculation Tool'!$O$11*'Interactive Chart'!$F$5*COS(('Interactive Chart'!$AA501-'Interactive Chart'!$F$6+'Calculation Tool'!$O$12/24)*2*PI())</f>
        <v>0</v>
      </c>
      <c r="AF501" s="140">
        <f>-($K$4-$F$4)*'Calculation Tool'!$F$19</f>
        <v>-6.8793619142572293</v>
      </c>
      <c r="AG501" s="141">
        <f t="shared" si="38"/>
        <v>-13.48927314106135</v>
      </c>
      <c r="AH501" s="142">
        <f>AB501+AG501*'Calculation Tool'!$H$7</f>
        <v>18.963130390743412</v>
      </c>
      <c r="AI501" s="46"/>
      <c r="AJ501" s="46"/>
      <c r="AK501" s="143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153"/>
      <c r="BA501" s="46"/>
      <c r="BB501" s="46"/>
      <c r="BC501" s="46"/>
      <c r="BD501" s="46"/>
      <c r="BE501" s="46"/>
      <c r="BF501" s="143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</row>
    <row r="502" spans="1:74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138">
        <f t="shared" si="37"/>
        <v>101.43749999999922</v>
      </c>
      <c r="AB502" s="139">
        <f t="shared" si="36"/>
        <v>20.765366864721095</v>
      </c>
      <c r="AC502" s="139">
        <f t="shared" si="35"/>
        <v>0.83333333333333337</v>
      </c>
      <c r="AD502" s="140">
        <f>-'Calculation Tool'!$O$9*'Interactive Chart'!$K$5*COS(('Interactive Chart'!$AA502-'Interactive Chart'!$K$6+'Calculation Tool'!$O$10/24)*2*PI())</f>
        <v>-6.8661587652006757</v>
      </c>
      <c r="AE502" s="140">
        <f>'Calculation Tool'!$O$11*'Interactive Chart'!$F$5*COS(('Interactive Chart'!$AA502-'Interactive Chart'!$F$6+'Calculation Tool'!$O$12/24)*2*PI())</f>
        <v>0</v>
      </c>
      <c r="AF502" s="140">
        <f>-($K$4-$F$4)*'Calculation Tool'!$F$19</f>
        <v>-6.8793619142572293</v>
      </c>
      <c r="AG502" s="141">
        <f t="shared" si="38"/>
        <v>-13.745520679457904</v>
      </c>
      <c r="AH502" s="142">
        <f>AB502+AG502*'Calculation Tool'!$H$7</f>
        <v>18.978449176391567</v>
      </c>
      <c r="AI502" s="46"/>
      <c r="AJ502" s="46"/>
      <c r="AK502" s="143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153"/>
      <c r="BA502" s="46"/>
      <c r="BB502" s="46"/>
      <c r="BC502" s="46"/>
      <c r="BD502" s="46"/>
      <c r="BE502" s="46"/>
      <c r="BF502" s="143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</row>
    <row r="503" spans="1:74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138">
        <f t="shared" si="37"/>
        <v>101.44166666666588</v>
      </c>
      <c r="AB503" s="139">
        <f t="shared" si="36"/>
        <v>20.813473286142443</v>
      </c>
      <c r="AC503" s="139">
        <f t="shared" si="35"/>
        <v>0.83333333333333337</v>
      </c>
      <c r="AD503" s="140">
        <f>-'Calculation Tool'!$O$9*'Interactive Chart'!$K$5*COS(('Interactive Chart'!$AA503-'Interactive Chart'!$K$6+'Calculation Tool'!$O$10/24)*2*PI())</f>
        <v>-7.117700581352965</v>
      </c>
      <c r="AE503" s="140">
        <f>'Calculation Tool'!$O$11*'Interactive Chart'!$F$5*COS(('Interactive Chart'!$AA503-'Interactive Chart'!$F$6+'Calculation Tool'!$O$12/24)*2*PI())</f>
        <v>0</v>
      </c>
      <c r="AF503" s="140">
        <f>-($K$4-$F$4)*'Calculation Tool'!$F$19</f>
        <v>-6.8793619142572293</v>
      </c>
      <c r="AG503" s="141">
        <f t="shared" si="38"/>
        <v>-13.997062495610194</v>
      </c>
      <c r="AH503" s="142">
        <f>AB503+AG503*'Calculation Tool'!$H$7</f>
        <v>18.993855161713117</v>
      </c>
      <c r="AI503" s="46"/>
      <c r="AJ503" s="46"/>
      <c r="AK503" s="143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153"/>
      <c r="BA503" s="46"/>
      <c r="BB503" s="46"/>
      <c r="BC503" s="46"/>
      <c r="BD503" s="46"/>
      <c r="BE503" s="46"/>
      <c r="BF503" s="143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</row>
    <row r="504" spans="1:74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138">
        <f t="shared" si="37"/>
        <v>101.44583333333254</v>
      </c>
      <c r="AB504" s="139">
        <f t="shared" si="36"/>
        <v>20.861022193607575</v>
      </c>
      <c r="AC504" s="139">
        <f t="shared" si="35"/>
        <v>0.83333333333333337</v>
      </c>
      <c r="AD504" s="140">
        <f>-'Calculation Tool'!$O$9*'Interactive Chart'!$K$5*COS(('Interactive Chart'!$AA504-'Interactive Chart'!$K$6+'Calculation Tool'!$O$10/24)*2*PI())</f>
        <v>-7.364364281063863</v>
      </c>
      <c r="AE504" s="140">
        <f>'Calculation Tool'!$O$11*'Interactive Chart'!$F$5*COS(('Interactive Chart'!$AA504-'Interactive Chart'!$F$6+'Calculation Tool'!$O$12/24)*2*PI())</f>
        <v>0</v>
      </c>
      <c r="AF504" s="140">
        <f>-($K$4-$F$4)*'Calculation Tool'!$F$19</f>
        <v>-6.8793619142572293</v>
      </c>
      <c r="AG504" s="141">
        <f t="shared" si="38"/>
        <v>-14.243726195321091</v>
      </c>
      <c r="AH504" s="142">
        <f>AB504+AG504*'Calculation Tool'!$H$7</f>
        <v>19.009337788215834</v>
      </c>
      <c r="AI504" s="46"/>
      <c r="AJ504" s="46"/>
      <c r="AK504" s="143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153"/>
      <c r="BA504" s="46"/>
      <c r="BB504" s="46"/>
      <c r="BC504" s="46"/>
      <c r="BD504" s="46"/>
      <c r="BE504" s="46"/>
      <c r="BF504" s="143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</row>
    <row r="505" spans="1:74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138">
        <f t="shared" si="37"/>
        <v>101.44999999999921</v>
      </c>
      <c r="AB505" s="139">
        <f t="shared" si="36"/>
        <v>20.907980999470226</v>
      </c>
      <c r="AC505" s="139">
        <f t="shared" si="35"/>
        <v>0.83333333333333337</v>
      </c>
      <c r="AD505" s="140">
        <f>-'Calculation Tool'!$O$9*'Interactive Chart'!$K$5*COS(('Interactive Chart'!$AA505-'Interactive Chart'!$K$6+'Calculation Tool'!$O$10/24)*2*PI())</f>
        <v>-7.6059808133536801</v>
      </c>
      <c r="AE505" s="140">
        <f>'Calculation Tool'!$O$11*'Interactive Chart'!$F$5*COS(('Interactive Chart'!$AA505-'Interactive Chart'!$F$6+'Calculation Tool'!$O$12/24)*2*PI())</f>
        <v>0</v>
      </c>
      <c r="AF505" s="140">
        <f>-($K$4-$F$4)*'Calculation Tool'!$F$19</f>
        <v>-6.8793619142572293</v>
      </c>
      <c r="AG505" s="141">
        <f t="shared" si="38"/>
        <v>-14.485342727610909</v>
      </c>
      <c r="AH505" s="142">
        <f>AB505+AG505*'Calculation Tool'!$H$7</f>
        <v>19.024886444880806</v>
      </c>
      <c r="AI505" s="46"/>
      <c r="AJ505" s="46"/>
      <c r="AK505" s="143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153"/>
      <c r="BA505" s="46"/>
      <c r="BB505" s="46"/>
      <c r="BC505" s="46"/>
      <c r="BD505" s="46"/>
      <c r="BE505" s="46"/>
      <c r="BF505" s="143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</row>
    <row r="506" spans="1:74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138">
        <f t="shared" si="37"/>
        <v>101.45416666666587</v>
      </c>
      <c r="AB506" s="139">
        <f t="shared" si="36"/>
        <v>20.954317520510301</v>
      </c>
      <c r="AC506" s="139">
        <f t="shared" si="35"/>
        <v>0.83333333333333337</v>
      </c>
      <c r="AD506" s="140">
        <f>-'Calculation Tool'!$O$9*'Interactive Chart'!$K$5*COS(('Interactive Chart'!$AA506-'Interactive Chart'!$K$6+'Calculation Tool'!$O$10/24)*2*PI())</f>
        <v>-7.8423845863222947</v>
      </c>
      <c r="AE506" s="140">
        <f>'Calculation Tool'!$O$11*'Interactive Chart'!$F$5*COS(('Interactive Chart'!$AA506-'Interactive Chart'!$F$6+'Calculation Tool'!$O$12/24)*2*PI())</f>
        <v>0</v>
      </c>
      <c r="AF506" s="140">
        <f>-($K$4-$F$4)*'Calculation Tool'!$F$19</f>
        <v>-6.8793619142572293</v>
      </c>
      <c r="AG506" s="141">
        <f t="shared" si="38"/>
        <v>-14.721746500579524</v>
      </c>
      <c r="AH506" s="142">
        <f>AB506+AG506*'Calculation Tool'!$H$7</f>
        <v>19.040490475434964</v>
      </c>
      <c r="AI506" s="46"/>
      <c r="AJ506" s="46"/>
      <c r="AK506" s="143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153"/>
      <c r="BA506" s="46"/>
      <c r="BB506" s="46"/>
      <c r="BC506" s="46"/>
      <c r="BD506" s="46"/>
      <c r="BE506" s="46"/>
      <c r="BF506" s="143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</row>
    <row r="507" spans="1:74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138">
        <f t="shared" si="37"/>
        <v>101.45833333333253</v>
      </c>
      <c r="AB507" s="139">
        <f t="shared" si="36"/>
        <v>20.999999999991246</v>
      </c>
      <c r="AC507" s="139">
        <f t="shared" si="35"/>
        <v>0.83333333333333337</v>
      </c>
      <c r="AD507" s="140">
        <f>-'Calculation Tool'!$O$9*'Interactive Chart'!$K$5*COS(('Interactive Chart'!$AA507-'Interactive Chart'!$K$6+'Calculation Tool'!$O$10/24)*2*PI())</f>
        <v>-8.073413580630298</v>
      </c>
      <c r="AE507" s="140">
        <f>'Calculation Tool'!$O$11*'Interactive Chart'!$F$5*COS(('Interactive Chart'!$AA507-'Interactive Chart'!$F$6+'Calculation Tool'!$O$12/24)*2*PI())</f>
        <v>0</v>
      </c>
      <c r="AF507" s="140">
        <f>-($K$4-$F$4)*'Calculation Tool'!$F$19</f>
        <v>-6.8793619142572293</v>
      </c>
      <c r="AG507" s="141">
        <f t="shared" si="38"/>
        <v>-14.952775494887527</v>
      </c>
      <c r="AH507" s="142">
        <f>AB507+AG507*'Calculation Tool'!$H$7</f>
        <v>19.056139185655866</v>
      </c>
      <c r="AI507" s="46"/>
      <c r="AJ507" s="46"/>
      <c r="AK507" s="143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153"/>
      <c r="BA507" s="46"/>
      <c r="BB507" s="46"/>
      <c r="BC507" s="46"/>
      <c r="BD507" s="46"/>
      <c r="BE507" s="46"/>
      <c r="BF507" s="143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</row>
    <row r="508" spans="1:74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138">
        <f t="shared" si="37"/>
        <v>101.4624999999992</v>
      </c>
      <c r="AB508" s="139">
        <f t="shared" si="36"/>
        <v>21.044997129423308</v>
      </c>
      <c r="AC508" s="139">
        <f t="shared" si="35"/>
        <v>0.83333333333333337</v>
      </c>
      <c r="AD508" s="140">
        <f>-'Calculation Tool'!$O$9*'Interactive Chart'!$K$5*COS(('Interactive Chart'!$AA508-'Interactive Chart'!$K$6+'Calculation Tool'!$O$10/24)*2*PI())</f>
        <v>-8.2989094605471525</v>
      </c>
      <c r="AE508" s="140">
        <f>'Calculation Tool'!$O$11*'Interactive Chart'!$F$5*COS(('Interactive Chart'!$AA508-'Interactive Chart'!$F$6+'Calculation Tool'!$O$12/24)*2*PI())</f>
        <v>0</v>
      </c>
      <c r="AF508" s="140">
        <f>-($K$4-$F$4)*'Calculation Tool'!$F$19</f>
        <v>-6.8793619142572293</v>
      </c>
      <c r="AG508" s="141">
        <f t="shared" si="38"/>
        <v>-15.178271374804382</v>
      </c>
      <c r="AH508" s="142">
        <f>AB508+AG508*'Calculation Tool'!$H$7</f>
        <v>19.07182185069874</v>
      </c>
      <c r="AI508" s="46"/>
      <c r="AJ508" s="46"/>
      <c r="AK508" s="143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153"/>
      <c r="BA508" s="46"/>
      <c r="BB508" s="46"/>
      <c r="BC508" s="46"/>
      <c r="BD508" s="46"/>
      <c r="BE508" s="46"/>
      <c r="BF508" s="143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</row>
    <row r="509" spans="1:74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138">
        <f t="shared" si="37"/>
        <v>101.46666666666586</v>
      </c>
      <c r="AB509" s="139">
        <f t="shared" si="36"/>
        <v>21.089278070021447</v>
      </c>
      <c r="AC509" s="139">
        <f t="shared" si="35"/>
        <v>0.83333333333333337</v>
      </c>
      <c r="AD509" s="140">
        <f>-'Calculation Tool'!$O$9*'Interactive Chart'!$K$5*COS(('Interactive Chart'!$AA509-'Interactive Chart'!$K$6+'Calculation Tool'!$O$10/24)*2*PI())</f>
        <v>-8.5187176824595152</v>
      </c>
      <c r="AE509" s="140">
        <f>'Calculation Tool'!$O$11*'Interactive Chart'!$F$5*COS(('Interactive Chart'!$AA509-'Interactive Chart'!$F$6+'Calculation Tool'!$O$12/24)*2*PI())</f>
        <v>0</v>
      </c>
      <c r="AF509" s="140">
        <f>-($K$4-$F$4)*'Calculation Tool'!$F$19</f>
        <v>-6.8793619142572293</v>
      </c>
      <c r="AG509" s="141">
        <f t="shared" si="38"/>
        <v>-15.398079596716745</v>
      </c>
      <c r="AH509" s="142">
        <f>AB509+AG509*'Calculation Tool'!$H$7</f>
        <v>19.087527722448272</v>
      </c>
      <c r="AI509" s="46"/>
      <c r="AJ509" s="46"/>
      <c r="AK509" s="143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153"/>
      <c r="BA509" s="46"/>
      <c r="BB509" s="46"/>
      <c r="BC509" s="46"/>
      <c r="BD509" s="46"/>
      <c r="BE509" s="46"/>
      <c r="BF509" s="143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</row>
    <row r="510" spans="1:74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138">
        <f t="shared" si="37"/>
        <v>101.47083333333252</v>
      </c>
      <c r="AB510" s="139">
        <f t="shared" si="36"/>
        <v>21.132812473841238</v>
      </c>
      <c r="AC510" s="139">
        <f t="shared" si="35"/>
        <v>0.83333333333333337</v>
      </c>
      <c r="AD510" s="140">
        <f>-'Calculation Tool'!$O$9*'Interactive Chart'!$K$5*COS(('Interactive Chart'!$AA510-'Interactive Chart'!$K$6+'Calculation Tool'!$O$10/24)*2*PI())</f>
        <v>-8.7326876007908396</v>
      </c>
      <c r="AE510" s="140">
        <f>'Calculation Tool'!$O$11*'Interactive Chart'!$F$5*COS(('Interactive Chart'!$AA510-'Interactive Chart'!$F$6+'Calculation Tool'!$O$12/24)*2*PI())</f>
        <v>0</v>
      </c>
      <c r="AF510" s="140">
        <f>-($K$4-$F$4)*'Calculation Tool'!$F$19</f>
        <v>-6.8793619142572293</v>
      </c>
      <c r="AG510" s="141">
        <f t="shared" si="38"/>
        <v>-15.612049515048069</v>
      </c>
      <c r="AH510" s="142">
        <f>AB510+AG510*'Calculation Tool'!$H$7</f>
        <v>19.10324603688499</v>
      </c>
      <c r="AI510" s="46"/>
      <c r="AJ510" s="46"/>
      <c r="AK510" s="143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153"/>
      <c r="BA510" s="46"/>
      <c r="BB510" s="46"/>
      <c r="BC510" s="46"/>
      <c r="BD510" s="46"/>
      <c r="BE510" s="46"/>
      <c r="BF510" s="143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</row>
    <row r="511" spans="1:74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138">
        <f t="shared" si="37"/>
        <v>101.47499999999918</v>
      </c>
      <c r="AB511" s="139">
        <f t="shared" si="36"/>
        <v>21.175570504576701</v>
      </c>
      <c r="AC511" s="139">
        <f t="shared" si="35"/>
        <v>0.83333333333333337</v>
      </c>
      <c r="AD511" s="140">
        <f>-'Calculation Tool'!$O$9*'Interactive Chart'!$K$5*COS(('Interactive Chart'!$AA511-'Interactive Chart'!$K$6+'Calculation Tool'!$O$10/24)*2*PI())</f>
        <v>-8.9406725712489941</v>
      </c>
      <c r="AE511" s="140">
        <f>'Calculation Tool'!$O$11*'Interactive Chart'!$F$5*COS(('Interactive Chart'!$AA511-'Interactive Chart'!$F$6+'Calculation Tool'!$O$12/24)*2*PI())</f>
        <v>0</v>
      </c>
      <c r="AF511" s="140">
        <f>-($K$4-$F$4)*'Calculation Tool'!$F$19</f>
        <v>-6.8793619142572293</v>
      </c>
      <c r="AG511" s="141">
        <f t="shared" si="38"/>
        <v>-15.820034485506223</v>
      </c>
      <c r="AH511" s="142">
        <f>AB511+AG511*'Calculation Tool'!$H$7</f>
        <v>19.118966021460892</v>
      </c>
      <c r="AI511" s="46"/>
      <c r="AJ511" s="46"/>
      <c r="AK511" s="143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153"/>
      <c r="BA511" s="46"/>
      <c r="BB511" s="46"/>
      <c r="BC511" s="46"/>
      <c r="BD511" s="46"/>
      <c r="BE511" s="46"/>
      <c r="BF511" s="143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</row>
    <row r="512" spans="1:74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138">
        <f t="shared" si="37"/>
        <v>101.47916666666585</v>
      </c>
      <c r="AB512" s="139">
        <f t="shared" si="36"/>
        <v>21.217522858009204</v>
      </c>
      <c r="AC512" s="139">
        <f t="shared" si="35"/>
        <v>0.83333333333333337</v>
      </c>
      <c r="AD512" s="140">
        <f>-'Calculation Tool'!$O$9*'Interactive Chart'!$K$5*COS(('Interactive Chart'!$AA512-'Interactive Chart'!$K$6+'Calculation Tool'!$O$10/24)*2*PI())</f>
        <v>-9.1425300513233676</v>
      </c>
      <c r="AE512" s="140">
        <f>'Calculation Tool'!$O$11*'Interactive Chart'!$F$5*COS(('Interactive Chart'!$AA512-'Interactive Chart'!$F$6+'Calculation Tool'!$O$12/24)*2*PI())</f>
        <v>0</v>
      </c>
      <c r="AF512" s="140">
        <f>-($K$4-$F$4)*'Calculation Tool'!$F$19</f>
        <v>-6.8793619142572293</v>
      </c>
      <c r="AG512" s="141">
        <f t="shared" si="38"/>
        <v>-16.021891965580597</v>
      </c>
      <c r="AH512" s="142">
        <f>AB512+AG512*'Calculation Tool'!$H$7</f>
        <v>19.134676902483726</v>
      </c>
      <c r="AI512" s="46"/>
      <c r="AJ512" s="46"/>
      <c r="AK512" s="143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153"/>
      <c r="BA512" s="46"/>
      <c r="BB512" s="46"/>
      <c r="BC512" s="46"/>
      <c r="BD512" s="46"/>
      <c r="BE512" s="46"/>
      <c r="BF512" s="143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</row>
    <row r="513" spans="1:74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138">
        <f t="shared" si="37"/>
        <v>101.48333333333251</v>
      </c>
      <c r="AB513" s="139">
        <f t="shared" si="36"/>
        <v>21.258640782091632</v>
      </c>
      <c r="AC513" s="139">
        <f t="shared" si="35"/>
        <v>0.83333333333333337</v>
      </c>
      <c r="AD513" s="140">
        <f>-'Calculation Tool'!$O$9*'Interactive Chart'!$K$5*COS(('Interactive Chart'!$AA513-'Interactive Chart'!$K$6+'Calculation Tool'!$O$10/24)*2*PI())</f>
        <v>-9.3381216979792825</v>
      </c>
      <c r="AE513" s="140">
        <f>'Calculation Tool'!$O$11*'Interactive Chart'!$F$5*COS(('Interactive Chart'!$AA513-'Interactive Chart'!$F$6+'Calculation Tool'!$O$12/24)*2*PI())</f>
        <v>0</v>
      </c>
      <c r="AF513" s="140">
        <f>-($K$4-$F$4)*'Calculation Tool'!$F$19</f>
        <v>-6.8793619142572293</v>
      </c>
      <c r="AG513" s="141">
        <f t="shared" si="38"/>
        <v>-16.217483612236514</v>
      </c>
      <c r="AH513" s="142">
        <f>AB513+AG513*'Calculation Tool'!$H$7</f>
        <v>19.150367912500887</v>
      </c>
      <c r="AI513" s="46"/>
      <c r="AJ513" s="46"/>
      <c r="AK513" s="143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153"/>
      <c r="BA513" s="46"/>
      <c r="BB513" s="46"/>
      <c r="BC513" s="46"/>
      <c r="BD513" s="46"/>
      <c r="BE513" s="46"/>
      <c r="BF513" s="143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</row>
    <row r="514" spans="1:74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138">
        <f t="shared" si="37"/>
        <v>101.48749999999917</v>
      </c>
      <c r="AB514" s="139">
        <f t="shared" si="36"/>
        <v>21.298896096652353</v>
      </c>
      <c r="AC514" s="139">
        <f t="shared" si="35"/>
        <v>0.83333333333333337</v>
      </c>
      <c r="AD514" s="140">
        <f>-'Calculation Tool'!$O$9*'Interactive Chart'!$K$5*COS(('Interactive Chart'!$AA514-'Interactive Chart'!$K$6+'Calculation Tool'!$O$10/24)*2*PI())</f>
        <v>-9.5273134624738471</v>
      </c>
      <c r="AE514" s="140">
        <f>'Calculation Tool'!$O$11*'Interactive Chart'!$F$5*COS(('Interactive Chart'!$AA514-'Interactive Chart'!$F$6+'Calculation Tool'!$O$12/24)*2*PI())</f>
        <v>0</v>
      </c>
      <c r="AF514" s="140">
        <f>-($K$4-$F$4)*'Calculation Tool'!$F$19</f>
        <v>-6.8793619142572293</v>
      </c>
      <c r="AG514" s="141">
        <f t="shared" si="38"/>
        <v>-16.406675376731076</v>
      </c>
      <c r="AH514" s="142">
        <f>AB514+AG514*'Calculation Tool'!$H$7</f>
        <v>19.166028297677315</v>
      </c>
      <c r="AI514" s="46"/>
      <c r="AJ514" s="46"/>
      <c r="AK514" s="143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153"/>
      <c r="BA514" s="46"/>
      <c r="BB514" s="46"/>
      <c r="BC514" s="46"/>
      <c r="BD514" s="46"/>
      <c r="BE514" s="46"/>
      <c r="BF514" s="143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</row>
    <row r="515" spans="1:74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138">
        <f t="shared" si="37"/>
        <v>101.49166666666584</v>
      </c>
      <c r="AB515" s="139">
        <f t="shared" si="36"/>
        <v>21.338261212709909</v>
      </c>
      <c r="AC515" s="139">
        <f t="shared" si="35"/>
        <v>0.83333333333333337</v>
      </c>
      <c r="AD515" s="140">
        <f>-'Calculation Tool'!$O$9*'Interactive Chart'!$K$5*COS(('Interactive Chart'!$AA515-'Interactive Chart'!$K$6+'Calculation Tool'!$O$10/24)*2*PI())</f>
        <v>-9.7099756822203673</v>
      </c>
      <c r="AE515" s="140">
        <f>'Calculation Tool'!$O$11*'Interactive Chart'!$F$5*COS(('Interactive Chart'!$AA515-'Interactive Chart'!$F$6+'Calculation Tool'!$O$12/24)*2*PI())</f>
        <v>0</v>
      </c>
      <c r="AF515" s="140">
        <f>-($K$4-$F$4)*'Calculation Tool'!$F$19</f>
        <v>-6.8793619142572293</v>
      </c>
      <c r="AG515" s="141">
        <f t="shared" si="38"/>
        <v>-16.589337596477598</v>
      </c>
      <c r="AH515" s="142">
        <f>AB515+AG515*'Calculation Tool'!$H$7</f>
        <v>19.181647325167823</v>
      </c>
      <c r="AI515" s="46"/>
      <c r="AJ515" s="46"/>
      <c r="AK515" s="143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153"/>
      <c r="BA515" s="46"/>
      <c r="BB515" s="46"/>
      <c r="BC515" s="46"/>
      <c r="BD515" s="46"/>
      <c r="BE515" s="46"/>
      <c r="BF515" s="143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</row>
    <row r="516" spans="1:74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138">
        <f t="shared" si="37"/>
        <v>101.4958333333325</v>
      </c>
      <c r="AB516" s="139">
        <f t="shared" si="36"/>
        <v>21.376709151379913</v>
      </c>
      <c r="AC516" s="139">
        <f t="shared" si="35"/>
        <v>0.83333333333333337</v>
      </c>
      <c r="AD516" s="140">
        <f>-'Calculation Tool'!$O$9*'Interactive Chart'!$K$5*COS(('Interactive Chart'!$AA516-'Interactive Chart'!$K$6+'Calculation Tool'!$O$10/24)*2*PI())</f>
        <v>-9.8859831696592035</v>
      </c>
      <c r="AE516" s="140">
        <f>'Calculation Tool'!$O$11*'Interactive Chart'!$F$5*COS(('Interactive Chart'!$AA516-'Interactive Chart'!$F$6+'Calculation Tool'!$O$12/24)*2*PI())</f>
        <v>0</v>
      </c>
      <c r="AF516" s="140">
        <f>-($K$4-$F$4)*'Calculation Tool'!$F$19</f>
        <v>-6.8793619142572293</v>
      </c>
      <c r="AG516" s="141">
        <f t="shared" si="38"/>
        <v>-16.765345083916433</v>
      </c>
      <c r="AH516" s="142">
        <f>AB516+AG516*'Calculation Tool'!$H$7</f>
        <v>19.197214290470775</v>
      </c>
      <c r="AI516" s="46"/>
      <c r="AJ516" s="46"/>
      <c r="AK516" s="143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153"/>
      <c r="BA516" s="46"/>
      <c r="BB516" s="46"/>
      <c r="BC516" s="46"/>
      <c r="BD516" s="46"/>
      <c r="BE516" s="46"/>
      <c r="BF516" s="143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</row>
    <row r="517" spans="1:74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138">
        <f t="shared" si="37"/>
        <v>101.49999999999916</v>
      </c>
      <c r="AB517" s="139">
        <f t="shared" si="36"/>
        <v>21.414213562365557</v>
      </c>
      <c r="AC517" s="139">
        <f t="shared" si="35"/>
        <v>0.83333333333333337</v>
      </c>
      <c r="AD517" s="140">
        <f>-'Calculation Tool'!$O$9*'Interactive Chart'!$K$5*COS(('Interactive Chart'!$AA517-'Interactive Chart'!$K$6+'Calculation Tool'!$O$10/24)*2*PI())</f>
        <v>-10.05521529804942</v>
      </c>
      <c r="AE517" s="140">
        <f>'Calculation Tool'!$O$11*'Interactive Chart'!$F$5*COS(('Interactive Chart'!$AA517-'Interactive Chart'!$F$6+'Calculation Tool'!$O$12/24)*2*PI())</f>
        <v>0</v>
      </c>
      <c r="AF517" s="140">
        <f>-($K$4-$F$4)*'Calculation Tool'!$F$19</f>
        <v>-6.8793619142572293</v>
      </c>
      <c r="AG517" s="141">
        <f t="shared" si="38"/>
        <v>-16.93457721230665</v>
      </c>
      <c r="AH517" s="142">
        <f>AB517+AG517*'Calculation Tool'!$H$7</f>
        <v>19.212718524765691</v>
      </c>
      <c r="AI517" s="46"/>
      <c r="AJ517" s="46"/>
      <c r="AK517" s="143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153"/>
      <c r="BA517" s="46"/>
      <c r="BB517" s="46"/>
      <c r="BC517" s="46"/>
      <c r="BD517" s="46"/>
      <c r="BE517" s="46"/>
      <c r="BF517" s="143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</row>
    <row r="518" spans="1:74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138">
        <f t="shared" si="37"/>
        <v>101.50416666666582</v>
      </c>
      <c r="AB518" s="139">
        <f t="shared" si="36"/>
        <v>21.450748742017261</v>
      </c>
      <c r="AC518" s="139">
        <f t="shared" si="35"/>
        <v>0.83333333333333337</v>
      </c>
      <c r="AD518" s="140">
        <f>-'Calculation Tool'!$O$9*'Interactive Chart'!$K$5*COS(('Interactive Chart'!$AA518-'Interactive Chart'!$K$6+'Calculation Tool'!$O$10/24)*2*PI())</f>
        <v>-10.217556084142869</v>
      </c>
      <c r="AE518" s="140">
        <f>'Calculation Tool'!$O$11*'Interactive Chart'!$F$5*COS(('Interactive Chart'!$AA518-'Interactive Chart'!$F$6+'Calculation Tool'!$O$12/24)*2*PI())</f>
        <v>0</v>
      </c>
      <c r="AF518" s="140">
        <f>-($K$4-$F$4)*'Calculation Tool'!$F$19</f>
        <v>-6.8793619142572293</v>
      </c>
      <c r="AG518" s="141">
        <f t="shared" si="38"/>
        <v>-17.096917998400098</v>
      </c>
      <c r="AH518" s="142">
        <f>AB518+AG518*'Calculation Tool'!$H$7</f>
        <v>19.228149402225249</v>
      </c>
      <c r="AI518" s="46"/>
      <c r="AJ518" s="46"/>
      <c r="AK518" s="143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153"/>
      <c r="BA518" s="46"/>
      <c r="BB518" s="46"/>
      <c r="BC518" s="46"/>
      <c r="BD518" s="46"/>
      <c r="BE518" s="46"/>
      <c r="BF518" s="143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</row>
    <row r="519" spans="1:74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138">
        <f t="shared" si="37"/>
        <v>101.50833333333249</v>
      </c>
      <c r="AB519" s="139">
        <f t="shared" si="36"/>
        <v>21.486289650947704</v>
      </c>
      <c r="AC519" s="139">
        <f t="shared" si="35"/>
        <v>0.83333333333333337</v>
      </c>
      <c r="AD519" s="140">
        <f>-'Calculation Tool'!$O$9*'Interactive Chart'!$K$5*COS(('Interactive Chart'!$AA519-'Interactive Chart'!$K$6+'Calculation Tool'!$O$10/24)*2*PI())</f>
        <v>-10.372894267675269</v>
      </c>
      <c r="AE519" s="140">
        <f>'Calculation Tool'!$O$11*'Interactive Chart'!$F$5*COS(('Interactive Chart'!$AA519-'Interactive Chart'!$F$6+'Calculation Tool'!$O$12/24)*2*PI())</f>
        <v>0</v>
      </c>
      <c r="AF519" s="140">
        <f>-($K$4-$F$4)*'Calculation Tool'!$F$19</f>
        <v>-6.8793619142572293</v>
      </c>
      <c r="AG519" s="141">
        <f t="shared" si="38"/>
        <v>-17.252256181932498</v>
      </c>
      <c r="AH519" s="142">
        <f>AB519+AG519*'Calculation Tool'!$H$7</f>
        <v>19.243496347296478</v>
      </c>
      <c r="AI519" s="46"/>
      <c r="AJ519" s="46"/>
      <c r="AK519" s="143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153"/>
      <c r="BA519" s="46"/>
      <c r="BB519" s="46"/>
      <c r="BC519" s="46"/>
      <c r="BD519" s="46"/>
      <c r="BE519" s="46"/>
      <c r="BF519" s="143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</row>
    <row r="520" spans="1:74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138">
        <f t="shared" si="37"/>
        <v>101.51249999999915</v>
      </c>
      <c r="AB520" s="139">
        <f t="shared" si="36"/>
        <v>21.520811931193062</v>
      </c>
      <c r="AC520" s="139">
        <f t="shared" si="35"/>
        <v>0.83333333333333337</v>
      </c>
      <c r="AD520" s="140">
        <f>-'Calculation Tool'!$O$9*'Interactive Chart'!$K$5*COS(('Interactive Chart'!$AA520-'Interactive Chart'!$K$6+'Calculation Tool'!$O$10/24)*2*PI())</f>
        <v>-10.521123387614224</v>
      </c>
      <c r="AE520" s="140">
        <f>'Calculation Tool'!$O$11*'Interactive Chart'!$F$5*COS(('Interactive Chart'!$AA520-'Interactive Chart'!$F$6+'Calculation Tool'!$O$12/24)*2*PI())</f>
        <v>0</v>
      </c>
      <c r="AF520" s="140">
        <f>-($K$4-$F$4)*'Calculation Tool'!$F$19</f>
        <v>-6.8793619142572293</v>
      </c>
      <c r="AG520" s="141">
        <f t="shared" si="38"/>
        <v>-17.400485301871456</v>
      </c>
      <c r="AH520" s="142">
        <f>AB520+AG520*'Calculation Tool'!$H$7</f>
        <v>19.258748841949775</v>
      </c>
      <c r="AI520" s="46"/>
      <c r="AJ520" s="46"/>
      <c r="AK520" s="143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153"/>
      <c r="BA520" s="46"/>
      <c r="BB520" s="46"/>
      <c r="BC520" s="46"/>
      <c r="BD520" s="46"/>
      <c r="BE520" s="46"/>
      <c r="BF520" s="143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</row>
    <row r="521" spans="1:74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138">
        <f t="shared" si="37"/>
        <v>101.51666666666581</v>
      </c>
      <c r="AB521" s="139">
        <f t="shared" si="36"/>
        <v>21.554291922907179</v>
      </c>
      <c r="AC521" s="139">
        <f t="shared" si="35"/>
        <v>0.83333333333333337</v>
      </c>
      <c r="AD521" s="140">
        <f>-'Calculation Tool'!$O$9*'Interactive Chart'!$K$5*COS(('Interactive Chart'!$AA521-'Interactive Chart'!$K$6+'Calculation Tool'!$O$10/24)*2*PI())</f>
        <v>-10.662141855124544</v>
      </c>
      <c r="AE521" s="140">
        <f>'Calculation Tool'!$O$11*'Interactive Chart'!$F$5*COS(('Interactive Chart'!$AA521-'Interactive Chart'!$F$6+'Calculation Tool'!$O$12/24)*2*PI())</f>
        <v>0</v>
      </c>
      <c r="AF521" s="140">
        <f>-($K$4-$F$4)*'Calculation Tool'!$F$19</f>
        <v>-6.8793619142572293</v>
      </c>
      <c r="AG521" s="141">
        <f t="shared" si="38"/>
        <v>-17.541503769381773</v>
      </c>
      <c r="AH521" s="142">
        <f>AB521+AG521*'Calculation Tool'!$H$7</f>
        <v>19.273896432887547</v>
      </c>
      <c r="AI521" s="46"/>
      <c r="AJ521" s="46"/>
      <c r="AK521" s="143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153"/>
      <c r="BA521" s="46"/>
      <c r="BB521" s="46"/>
      <c r="BC521" s="46"/>
      <c r="BD521" s="46"/>
      <c r="BE521" s="46"/>
      <c r="BF521" s="143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</row>
    <row r="522" spans="1:74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138">
        <f t="shared" si="37"/>
        <v>101.52083333333248</v>
      </c>
      <c r="AB522" s="139">
        <f t="shared" si="36"/>
        <v>21.586706680575812</v>
      </c>
      <c r="AC522" s="139">
        <f t="shared" si="35"/>
        <v>0.83333333333333337</v>
      </c>
      <c r="AD522" s="140">
        <f>-'Calculation Tool'!$O$9*'Interactive Chart'!$K$5*COS(('Interactive Chart'!$AA522-'Interactive Chart'!$K$6+'Calculation Tool'!$O$10/24)*2*PI())</f>
        <v>-10.795853023193848</v>
      </c>
      <c r="AE522" s="140">
        <f>'Calculation Tool'!$O$11*'Interactive Chart'!$F$5*COS(('Interactive Chart'!$AA522-'Interactive Chart'!$F$6+'Calculation Tool'!$O$12/24)*2*PI())</f>
        <v>0</v>
      </c>
      <c r="AF522" s="140">
        <f>-($K$4-$F$4)*'Calculation Tool'!$F$19</f>
        <v>-6.8793619142572293</v>
      </c>
      <c r="AG522" s="141">
        <f t="shared" si="38"/>
        <v>-17.675214937451077</v>
      </c>
      <c r="AH522" s="142">
        <f>AB522+AG522*'Calculation Tool'!$H$7</f>
        <v>19.28892873870717</v>
      </c>
      <c r="AI522" s="46"/>
      <c r="AJ522" s="46"/>
      <c r="AK522" s="143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153"/>
      <c r="BA522" s="46"/>
      <c r="BB522" s="46"/>
      <c r="BC522" s="46"/>
      <c r="BD522" s="46"/>
      <c r="BE522" s="46"/>
      <c r="BF522" s="143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</row>
    <row r="523" spans="1:74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138">
        <f t="shared" si="37"/>
        <v>101.52499999999914</v>
      </c>
      <c r="AB523" s="139">
        <f t="shared" si="36"/>
        <v>21.618033988743488</v>
      </c>
      <c r="AC523" s="139">
        <f t="shared" si="35"/>
        <v>0.83333333333333337</v>
      </c>
      <c r="AD523" s="140">
        <f>-'Calculation Tool'!$O$9*'Interactive Chart'!$K$5*COS(('Interactive Chart'!$AA523-'Interactive Chart'!$K$6+'Calculation Tool'!$O$10/24)*2*PI())</f>
        <v>-10.922165252865934</v>
      </c>
      <c r="AE523" s="140">
        <f>'Calculation Tool'!$O$11*'Interactive Chart'!$F$5*COS(('Interactive Chart'!$AA523-'Interactive Chart'!$F$6+'Calculation Tool'!$O$12/24)*2*PI())</f>
        <v>0</v>
      </c>
      <c r="AF523" s="140">
        <f>-($K$4-$F$4)*'Calculation Tool'!$F$19</f>
        <v>-6.8793619142572293</v>
      </c>
      <c r="AG523" s="141">
        <f t="shared" si="38"/>
        <v>-17.801527167123162</v>
      </c>
      <c r="AH523" s="142">
        <f>AB523+AG523*'Calculation Tool'!$H$7</f>
        <v>19.303835457017477</v>
      </c>
      <c r="AI523" s="46"/>
      <c r="AJ523" s="46"/>
      <c r="AK523" s="143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153"/>
      <c r="BA523" s="46"/>
      <c r="BB523" s="46"/>
      <c r="BC523" s="46"/>
      <c r="BD523" s="46"/>
      <c r="BE523" s="46"/>
      <c r="BF523" s="143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</row>
    <row r="524" spans="1:74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138">
        <f t="shared" si="37"/>
        <v>101.5291666666658</v>
      </c>
      <c r="AB524" s="139">
        <f t="shared" si="36"/>
        <v>21.648252377237878</v>
      </c>
      <c r="AC524" s="139">
        <f t="shared" si="35"/>
        <v>0.83333333333333337</v>
      </c>
      <c r="AD524" s="140">
        <f>-'Calculation Tool'!$O$9*'Interactive Chart'!$K$5*COS(('Interactive Chart'!$AA524-'Interactive Chart'!$K$6+'Calculation Tool'!$O$10/24)*2*PI())</f>
        <v>-11.040991976047525</v>
      </c>
      <c r="AE524" s="140">
        <f>'Calculation Tool'!$O$11*'Interactive Chart'!$F$5*COS(('Interactive Chart'!$AA524-'Interactive Chart'!$F$6+'Calculation Tool'!$O$12/24)*2*PI())</f>
        <v>0</v>
      </c>
      <c r="AF524" s="140">
        <f>-($K$4-$F$4)*'Calculation Tool'!$F$19</f>
        <v>-6.8793619142572293</v>
      </c>
      <c r="AG524" s="141">
        <f t="shared" si="38"/>
        <v>-17.920353890304753</v>
      </c>
      <c r="AH524" s="142">
        <f>AB524+AG524*'Calculation Tool'!$H$7</f>
        <v>19.318606371498259</v>
      </c>
      <c r="AI524" s="46"/>
      <c r="AJ524" s="46"/>
      <c r="AK524" s="143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153"/>
      <c r="BA524" s="46"/>
      <c r="BB524" s="46"/>
      <c r="BC524" s="46"/>
      <c r="BD524" s="46"/>
      <c r="BE524" s="46"/>
      <c r="BF524" s="143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</row>
    <row r="525" spans="1:74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138">
        <f t="shared" si="37"/>
        <v>101.53333333333246</v>
      </c>
      <c r="AB525" s="139">
        <f t="shared" si="36"/>
        <v>21.677341135884827</v>
      </c>
      <c r="AC525" s="139">
        <f t="shared" si="35"/>
        <v>0.83333333333333337</v>
      </c>
      <c r="AD525" s="140">
        <f>-'Calculation Tool'!$O$9*'Interactive Chart'!$K$5*COS(('Interactive Chart'!$AA525-'Interactive Chart'!$K$6+'Calculation Tool'!$O$10/24)*2*PI())</f>
        <v>-11.152251754839112</v>
      </c>
      <c r="AE525" s="140">
        <f>'Calculation Tool'!$O$11*'Interactive Chart'!$F$5*COS(('Interactive Chart'!$AA525-'Interactive Chart'!$F$6+'Calculation Tool'!$O$12/24)*2*PI())</f>
        <v>0</v>
      </c>
      <c r="AF525" s="140">
        <f>-($K$4-$F$4)*'Calculation Tool'!$F$19</f>
        <v>-6.8793619142572293</v>
      </c>
      <c r="AG525" s="141">
        <f t="shared" si="38"/>
        <v>-18.031613669096341</v>
      </c>
      <c r="AH525" s="142">
        <f>AB525+AG525*'Calculation Tool'!$H$7</f>
        <v>19.333231358902303</v>
      </c>
      <c r="AI525" s="46"/>
      <c r="AJ525" s="46"/>
      <c r="AK525" s="143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153"/>
      <c r="BA525" s="46"/>
      <c r="BB525" s="46"/>
      <c r="BC525" s="46"/>
      <c r="BD525" s="46"/>
      <c r="BE525" s="46"/>
      <c r="BF525" s="143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</row>
    <row r="526" spans="1:74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138">
        <f t="shared" si="37"/>
        <v>101.53749999999913</v>
      </c>
      <c r="AB526" s="139">
        <f t="shared" si="36"/>
        <v>21.705280328702425</v>
      </c>
      <c r="AC526" s="139">
        <f t="shared" si="35"/>
        <v>0.83333333333333337</v>
      </c>
      <c r="AD526" s="140">
        <f>-'Calculation Tool'!$O$9*'Interactive Chart'!$K$5*COS(('Interactive Chart'!$AA526-'Interactive Chart'!$K$6+'Calculation Tool'!$O$10/24)*2*PI())</f>
        <v>-11.255868337344891</v>
      </c>
      <c r="AE526" s="140">
        <f>'Calculation Tool'!$O$11*'Interactive Chart'!$F$5*COS(('Interactive Chart'!$AA526-'Interactive Chart'!$F$6+'Calculation Tool'!$O$12/24)*2*PI())</f>
        <v>0</v>
      </c>
      <c r="AF526" s="140">
        <f>-($K$4-$F$4)*'Calculation Tool'!$F$19</f>
        <v>-6.8793619142572293</v>
      </c>
      <c r="AG526" s="141">
        <f t="shared" si="38"/>
        <v>-18.13523025160212</v>
      </c>
      <c r="AH526" s="142">
        <f>AB526+AG526*'Calculation Tool'!$H$7</f>
        <v>19.347700395994149</v>
      </c>
      <c r="AI526" s="46"/>
      <c r="AJ526" s="46"/>
      <c r="AK526" s="143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153"/>
      <c r="BA526" s="46"/>
      <c r="BB526" s="46"/>
      <c r="BC526" s="46"/>
      <c r="BD526" s="46"/>
      <c r="BE526" s="46"/>
      <c r="BF526" s="143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</row>
    <row r="527" spans="1:74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138">
        <f t="shared" si="37"/>
        <v>101.54166666666579</v>
      </c>
      <c r="AB527" s="139">
        <f t="shared" si="36"/>
        <v>21.732050807563386</v>
      </c>
      <c r="AC527" s="139">
        <f t="shared" si="35"/>
        <v>0.83333333333333337</v>
      </c>
      <c r="AD527" s="140">
        <f>-'Calculation Tool'!$O$9*'Interactive Chart'!$K$5*COS(('Interactive Chart'!$AA527-'Interactive Chart'!$K$6+'Calculation Tool'!$O$10/24)*2*PI())</f>
        <v>-11.351770709935879</v>
      </c>
      <c r="AE527" s="140">
        <f>'Calculation Tool'!$O$11*'Interactive Chart'!$F$5*COS(('Interactive Chart'!$AA527-'Interactive Chart'!$F$6+'Calculation Tool'!$O$12/24)*2*PI())</f>
        <v>0</v>
      </c>
      <c r="AF527" s="140">
        <f>-($K$4-$F$4)*'Calculation Tool'!$F$19</f>
        <v>-6.8793619142572293</v>
      </c>
      <c r="AG527" s="141">
        <f t="shared" si="38"/>
        <v>-18.231132624193108</v>
      </c>
      <c r="AH527" s="142">
        <f>AB527+AG527*'Calculation Tool'!$H$7</f>
        <v>19.362003566418281</v>
      </c>
      <c r="AI527" s="46"/>
      <c r="AJ527" s="46"/>
      <c r="AK527" s="143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153"/>
      <c r="BA527" s="46"/>
      <c r="BB527" s="46"/>
      <c r="BC527" s="46"/>
      <c r="BD527" s="46"/>
      <c r="BE527" s="46"/>
      <c r="BF527" s="143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</row>
    <row r="528" spans="1:74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138">
        <f t="shared" si="37"/>
        <v>101.54583333333245</v>
      </c>
      <c r="AB528" s="139">
        <f t="shared" si="36"/>
        <v>21.757634225318597</v>
      </c>
      <c r="AC528" s="139">
        <f t="shared" si="35"/>
        <v>0.83333333333333337</v>
      </c>
      <c r="AD528" s="140">
        <f>-'Calculation Tool'!$O$9*'Interactive Chart'!$K$5*COS(('Interactive Chart'!$AA528-'Interactive Chart'!$K$6+'Calculation Tool'!$O$10/24)*2*PI())</f>
        <v>-11.439893145915866</v>
      </c>
      <c r="AE528" s="140">
        <f>'Calculation Tool'!$O$11*'Interactive Chart'!$F$5*COS(('Interactive Chart'!$AA528-'Interactive Chart'!$F$6+'Calculation Tool'!$O$12/24)*2*PI())</f>
        <v>0</v>
      </c>
      <c r="AF528" s="140">
        <f>-($K$4-$F$4)*'Calculation Tool'!$F$19</f>
        <v>-6.8793619142572293</v>
      </c>
      <c r="AG528" s="141">
        <f t="shared" si="38"/>
        <v>-18.319255060173095</v>
      </c>
      <c r="AH528" s="142">
        <f>AB528+AG528*'Calculation Tool'!$H$7</f>
        <v>19.376131067496093</v>
      </c>
      <c r="AI528" s="46"/>
      <c r="AJ528" s="46"/>
      <c r="AK528" s="143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153"/>
      <c r="BA528" s="46"/>
      <c r="BB528" s="46"/>
      <c r="BC528" s="46"/>
      <c r="BD528" s="46"/>
      <c r="BE528" s="46"/>
      <c r="BF528" s="143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</row>
    <row r="529" spans="1:74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138">
        <f t="shared" si="37"/>
        <v>101.54999999999912</v>
      </c>
      <c r="AB529" s="139">
        <f t="shared" si="36"/>
        <v>21.782013048371677</v>
      </c>
      <c r="AC529" s="139">
        <f t="shared" si="35"/>
        <v>0.83333333333333337</v>
      </c>
      <c r="AD529" s="140">
        <f>-'Calculation Tool'!$O$9*'Interactive Chart'!$K$5*COS(('Interactive Chart'!$AA529-'Interactive Chart'!$K$6+'Calculation Tool'!$O$10/24)*2*PI())</f>
        <v>-11.520175250568712</v>
      </c>
      <c r="AE529" s="140">
        <f>'Calculation Tool'!$O$11*'Interactive Chart'!$F$5*COS(('Interactive Chart'!$AA529-'Interactive Chart'!$F$6+'Calculation Tool'!$O$12/24)*2*PI())</f>
        <v>0</v>
      </c>
      <c r="AF529" s="140">
        <f>-($K$4-$F$4)*'Calculation Tool'!$F$19</f>
        <v>-6.8793619142572293</v>
      </c>
      <c r="AG529" s="141">
        <f t="shared" si="38"/>
        <v>-18.399537164825944</v>
      </c>
      <c r="AH529" s="142">
        <f>AB529+AG529*'Calculation Tool'!$H$7</f>
        <v>19.390073216944305</v>
      </c>
      <c r="AI529" s="46"/>
      <c r="AJ529" s="46"/>
      <c r="AK529" s="143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153"/>
      <c r="BA529" s="46"/>
      <c r="BB529" s="46"/>
      <c r="BC529" s="46"/>
      <c r="BD529" s="46"/>
      <c r="BE529" s="46"/>
      <c r="BF529" s="143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</row>
    <row r="530" spans="1:74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138">
        <f t="shared" si="37"/>
        <v>101.55416666666578</v>
      </c>
      <c r="AB530" s="139">
        <f t="shared" si="36"/>
        <v>21.80517056869494</v>
      </c>
      <c r="AC530" s="139">
        <f t="shared" si="35"/>
        <v>0.83333333333333337</v>
      </c>
      <c r="AD530" s="140">
        <f>-'Calculation Tool'!$O$9*'Interactive Chart'!$K$5*COS(('Interactive Chart'!$AA530-'Interactive Chart'!$K$6+'Calculation Tool'!$O$10/24)*2*PI())</f>
        <v>-11.592562002550768</v>
      </c>
      <c r="AE530" s="140">
        <f>'Calculation Tool'!$O$11*'Interactive Chart'!$F$5*COS(('Interactive Chart'!$AA530-'Interactive Chart'!$F$6+'Calculation Tool'!$O$12/24)*2*PI())</f>
        <v>0</v>
      </c>
      <c r="AF530" s="140">
        <f>-($K$4-$F$4)*'Calculation Tool'!$F$19</f>
        <v>-6.8793619142572293</v>
      </c>
      <c r="AG530" s="141">
        <f t="shared" si="38"/>
        <v>-18.471923916807995</v>
      </c>
      <c r="AH530" s="142">
        <f>AB530+AG530*'Calculation Tool'!$H$7</f>
        <v>19.403820459509902</v>
      </c>
      <c r="AI530" s="46"/>
      <c r="AJ530" s="46"/>
      <c r="AK530" s="143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153"/>
      <c r="BA530" s="46"/>
      <c r="BB530" s="46"/>
      <c r="BC530" s="46"/>
      <c r="BD530" s="46"/>
      <c r="BE530" s="46"/>
      <c r="BF530" s="143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</row>
    <row r="531" spans="1:74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138">
        <f t="shared" si="37"/>
        <v>101.55833333333244</v>
      </c>
      <c r="AB531" s="139">
        <f t="shared" si="36"/>
        <v>21.827090915280607</v>
      </c>
      <c r="AC531" s="139">
        <f t="shared" si="35"/>
        <v>0.83333333333333337</v>
      </c>
      <c r="AD531" s="140">
        <f>-'Calculation Tool'!$O$9*'Interactive Chart'!$K$5*COS(('Interactive Chart'!$AA531-'Interactive Chart'!$K$6+'Calculation Tool'!$O$10/24)*2*PI())</f>
        <v>-11.657003791597656</v>
      </c>
      <c r="AE531" s="140">
        <f>'Calculation Tool'!$O$11*'Interactive Chart'!$F$5*COS(('Interactive Chart'!$AA531-'Interactive Chart'!$F$6+'Calculation Tool'!$O$12/24)*2*PI())</f>
        <v>0</v>
      </c>
      <c r="AF531" s="140">
        <f>-($K$4-$F$4)*'Calculation Tool'!$F$19</f>
        <v>-6.8793619142572293</v>
      </c>
      <c r="AG531" s="141">
        <f t="shared" si="38"/>
        <v>-18.536365705854884</v>
      </c>
      <c r="AH531" s="142">
        <f>AB531+AG531*'Calculation Tool'!$H$7</f>
        <v>19.417363373519471</v>
      </c>
      <c r="AI531" s="46"/>
      <c r="AJ531" s="46"/>
      <c r="AK531" s="143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153"/>
      <c r="BA531" s="46"/>
      <c r="BB531" s="46"/>
      <c r="BC531" s="46"/>
      <c r="BD531" s="46"/>
      <c r="BE531" s="46"/>
      <c r="BF531" s="143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</row>
    <row r="532" spans="1:74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138">
        <f t="shared" si="37"/>
        <v>101.5624999999991</v>
      </c>
      <c r="AB532" s="139">
        <f t="shared" si="36"/>
        <v>21.847759065018266</v>
      </c>
      <c r="AC532" s="139">
        <f t="shared" si="35"/>
        <v>0.83333333333333337</v>
      </c>
      <c r="AD532" s="140">
        <f>-'Calculation Tool'!$O$9*'Interactive Chart'!$K$5*COS(('Interactive Chart'!$AA532-'Interactive Chart'!$K$6+'Calculation Tool'!$O$10/24)*2*PI())</f>
        <v>-11.713456452525879</v>
      </c>
      <c r="AE532" s="140">
        <f>'Calculation Tool'!$O$11*'Interactive Chart'!$F$5*COS(('Interactive Chart'!$AA532-'Interactive Chart'!$F$6+'Calculation Tool'!$O$12/24)*2*PI())</f>
        <v>0</v>
      </c>
      <c r="AF532" s="140">
        <f>-($K$4-$F$4)*'Calculation Tool'!$F$19</f>
        <v>-6.8793619142572293</v>
      </c>
      <c r="AG532" s="141">
        <f t="shared" si="38"/>
        <v>-18.592818366783106</v>
      </c>
      <c r="AH532" s="142">
        <f>AB532+AG532*'Calculation Tool'!$H$7</f>
        <v>19.430692677336463</v>
      </c>
      <c r="AI532" s="46"/>
      <c r="AJ532" s="46"/>
      <c r="AK532" s="143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153"/>
      <c r="BA532" s="46"/>
      <c r="BB532" s="46"/>
      <c r="BC532" s="46"/>
      <c r="BD532" s="46"/>
      <c r="BE532" s="46"/>
      <c r="BF532" s="143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</row>
    <row r="533" spans="1:74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138">
        <f t="shared" si="37"/>
        <v>101.56666666666577</v>
      </c>
      <c r="AB533" s="139">
        <f t="shared" si="36"/>
        <v>21.867160852990299</v>
      </c>
      <c r="AC533" s="139">
        <f t="shared" si="35"/>
        <v>0.83333333333333337</v>
      </c>
      <c r="AD533" s="140">
        <f>-'Calculation Tool'!$O$9*'Interactive Chart'!$K$5*COS(('Interactive Chart'!$AA533-'Interactive Chart'!$K$6+'Calculation Tool'!$O$10/24)*2*PI())</f>
        <v>-11.761881295501995</v>
      </c>
      <c r="AE533" s="140">
        <f>'Calculation Tool'!$O$11*'Interactive Chart'!$F$5*COS(('Interactive Chart'!$AA533-'Interactive Chart'!$F$6+'Calculation Tool'!$O$12/24)*2*PI())</f>
        <v>0</v>
      </c>
      <c r="AF533" s="140">
        <f>-($K$4-$F$4)*'Calculation Tool'!$F$19</f>
        <v>-6.8793619142572293</v>
      </c>
      <c r="AG533" s="141">
        <f t="shared" si="38"/>
        <v>-18.641243209759224</v>
      </c>
      <c r="AH533" s="142">
        <f>AB533+AG533*'Calculation Tool'!$H$7</f>
        <v>19.443799235721599</v>
      </c>
      <c r="AI533" s="46"/>
      <c r="AJ533" s="46"/>
      <c r="AK533" s="143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153"/>
      <c r="BA533" s="46"/>
      <c r="BB533" s="46"/>
      <c r="BC533" s="46"/>
      <c r="BD533" s="46"/>
      <c r="BE533" s="46"/>
      <c r="BF533" s="143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</row>
    <row r="534" spans="1:74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138">
        <f t="shared" si="37"/>
        <v>101.57083333333243</v>
      </c>
      <c r="AB534" s="139">
        <f t="shared" si="36"/>
        <v>21.885282982180545</v>
      </c>
      <c r="AC534" s="139">
        <f t="shared" si="35"/>
        <v>0.83333333333333337</v>
      </c>
      <c r="AD534" s="140">
        <f>-'Calculation Tool'!$O$9*'Interactive Chart'!$K$5*COS(('Interactive Chart'!$AA534-'Interactive Chart'!$K$6+'Calculation Tool'!$O$10/24)*2*PI())</f>
        <v>-11.802245132557086</v>
      </c>
      <c r="AE534" s="140">
        <f>'Calculation Tool'!$O$11*'Interactive Chart'!$F$5*COS(('Interactive Chart'!$AA534-'Interactive Chart'!$F$6+'Calculation Tool'!$O$12/24)*2*PI())</f>
        <v>0</v>
      </c>
      <c r="AF534" s="140">
        <f>-($K$4-$F$4)*'Calculation Tool'!$F$19</f>
        <v>-6.8793619142572293</v>
      </c>
      <c r="AG534" s="141">
        <f t="shared" si="38"/>
        <v>-18.681607046814314</v>
      </c>
      <c r="AH534" s="142">
        <f>AB534+AG534*'Calculation Tool'!$H$7</f>
        <v>19.456674066094685</v>
      </c>
      <c r="AI534" s="46"/>
      <c r="AJ534" s="46"/>
      <c r="AK534" s="143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153"/>
      <c r="BA534" s="46"/>
      <c r="BB534" s="46"/>
      <c r="BC534" s="46"/>
      <c r="BD534" s="46"/>
      <c r="BE534" s="46"/>
      <c r="BF534" s="143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</row>
    <row r="535" spans="1:74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138">
        <f t="shared" si="37"/>
        <v>101.57499999999909</v>
      </c>
      <c r="AB535" s="139">
        <f t="shared" si="36"/>
        <v>21.90211303258679</v>
      </c>
      <c r="AC535" s="139">
        <f t="shared" si="35"/>
        <v>0.83333333333333337</v>
      </c>
      <c r="AD535" s="140">
        <f>-'Calculation Tool'!$O$9*'Interactive Chart'!$K$5*COS(('Interactive Chart'!$AA535-'Interactive Chart'!$K$6+'Calculation Tool'!$O$10/24)*2*PI())</f>
        <v>-11.834520300333804</v>
      </c>
      <c r="AE535" s="140">
        <f>'Calculation Tool'!$O$11*'Interactive Chart'!$F$5*COS(('Interactive Chart'!$AA535-'Interactive Chart'!$F$6+'Calculation Tool'!$O$12/24)*2*PI())</f>
        <v>0</v>
      </c>
      <c r="AF535" s="140">
        <f>-($K$4-$F$4)*'Calculation Tool'!$F$19</f>
        <v>-6.8793619142572293</v>
      </c>
      <c r="AG535" s="141">
        <f t="shared" si="38"/>
        <v>-18.713882214591031</v>
      </c>
      <c r="AH535" s="142">
        <f>AB535+AG535*'Calculation Tool'!$H$7</f>
        <v>19.469308344689956</v>
      </c>
      <c r="AI535" s="46"/>
      <c r="AJ535" s="46"/>
      <c r="AK535" s="143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153"/>
      <c r="BA535" s="46"/>
      <c r="BB535" s="46"/>
      <c r="BC535" s="46"/>
      <c r="BD535" s="46"/>
      <c r="BE535" s="46"/>
      <c r="BF535" s="143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</row>
    <row r="536" spans="1:74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138">
        <f t="shared" si="37"/>
        <v>101.57916666666576</v>
      </c>
      <c r="AB536" s="139">
        <f t="shared" si="36"/>
        <v>21.9176394697331</v>
      </c>
      <c r="AC536" s="139">
        <f t="shared" si="35"/>
        <v>0.83333333333333337</v>
      </c>
      <c r="AD536" s="140">
        <f>-'Calculation Tool'!$O$9*'Interactive Chart'!$K$5*COS(('Interactive Chart'!$AA536-'Interactive Chart'!$K$6+'Calculation Tool'!$O$10/24)*2*PI())</f>
        <v>-11.85868467904414</v>
      </c>
      <c r="AE536" s="140">
        <f>'Calculation Tool'!$O$11*'Interactive Chart'!$F$5*COS(('Interactive Chart'!$AA536-'Interactive Chart'!$F$6+'Calculation Tool'!$O$12/24)*2*PI())</f>
        <v>0</v>
      </c>
      <c r="AF536" s="140">
        <f>-($K$4-$F$4)*'Calculation Tool'!$F$19</f>
        <v>-6.8793619142572293</v>
      </c>
      <c r="AG536" s="141">
        <f t="shared" si="38"/>
        <v>-18.73804659330137</v>
      </c>
      <c r="AH536" s="142">
        <f>AB536+AG536*'Calculation Tool'!$H$7</f>
        <v>19.481693412603921</v>
      </c>
      <c r="AI536" s="46"/>
      <c r="AJ536" s="46"/>
      <c r="AK536" s="143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153"/>
      <c r="BA536" s="46"/>
      <c r="BB536" s="46"/>
      <c r="BC536" s="46"/>
      <c r="BD536" s="46"/>
      <c r="BE536" s="46"/>
      <c r="BF536" s="143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</row>
    <row r="537" spans="1:74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138">
        <f t="shared" si="37"/>
        <v>101.58333333333242</v>
      </c>
      <c r="AB537" s="139">
        <f t="shared" si="36"/>
        <v>21.931851652575151</v>
      </c>
      <c r="AC537" s="139">
        <f t="shared" si="35"/>
        <v>0.83333333333333337</v>
      </c>
      <c r="AD537" s="140">
        <f>-'Calculation Tool'!$O$9*'Interactive Chart'!$K$5*COS(('Interactive Chart'!$AA537-'Interactive Chart'!$K$6+'Calculation Tool'!$O$10/24)*2*PI())</f>
        <v>-11.874721707629913</v>
      </c>
      <c r="AE537" s="140">
        <f>'Calculation Tool'!$O$11*'Interactive Chart'!$F$5*COS(('Interactive Chart'!$AA537-'Interactive Chart'!$F$6+'Calculation Tool'!$O$12/24)*2*PI())</f>
        <v>0</v>
      </c>
      <c r="AF537" s="140">
        <f>-($K$4-$F$4)*'Calculation Tool'!$F$19</f>
        <v>-6.8793619142572293</v>
      </c>
      <c r="AG537" s="141">
        <f t="shared" si="38"/>
        <v>-18.754083621887141</v>
      </c>
      <c r="AH537" s="142">
        <f>AB537+AG537*'Calculation Tool'!$H$7</f>
        <v>19.493820781729823</v>
      </c>
      <c r="AI537" s="46"/>
      <c r="AJ537" s="46"/>
      <c r="AK537" s="143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153"/>
      <c r="BA537" s="46"/>
      <c r="BB537" s="46"/>
      <c r="BC537" s="46"/>
      <c r="BD537" s="46"/>
      <c r="BE537" s="46"/>
      <c r="BF537" s="143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</row>
    <row r="538" spans="1:74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138">
        <f t="shared" si="37"/>
        <v>101.58749999999908</v>
      </c>
      <c r="AB538" s="139">
        <f t="shared" si="36"/>
        <v>21.944739840792668</v>
      </c>
      <c r="AC538" s="139">
        <f t="shared" si="35"/>
        <v>0.83333333333333337</v>
      </c>
      <c r="AD538" s="140">
        <f>-'Calculation Tool'!$O$9*'Interactive Chart'!$K$5*COS(('Interactive Chart'!$AA538-'Interactive Chart'!$K$6+'Calculation Tool'!$O$10/24)*2*PI())</f>
        <v>-11.882620395112937</v>
      </c>
      <c r="AE538" s="140">
        <f>'Calculation Tool'!$O$11*'Interactive Chart'!$F$5*COS(('Interactive Chart'!$AA538-'Interactive Chart'!$F$6+'Calculation Tool'!$O$12/24)*2*PI())</f>
        <v>0</v>
      </c>
      <c r="AF538" s="140">
        <f>-($K$4-$F$4)*'Calculation Tool'!$F$19</f>
        <v>-6.8793619142572293</v>
      </c>
      <c r="AG538" s="141">
        <f t="shared" si="38"/>
        <v>-18.761982309370168</v>
      </c>
      <c r="AH538" s="142">
        <f>AB538+AG538*'Calculation Tool'!$H$7</f>
        <v>19.505682140574546</v>
      </c>
      <c r="AI538" s="46"/>
      <c r="AJ538" s="46"/>
      <c r="AK538" s="143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153"/>
      <c r="BA538" s="46"/>
      <c r="BB538" s="46"/>
      <c r="BC538" s="46"/>
      <c r="BD538" s="46"/>
      <c r="BE538" s="46"/>
      <c r="BF538" s="143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</row>
    <row r="539" spans="1:74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138">
        <f t="shared" si="37"/>
        <v>101.59166666666574</v>
      </c>
      <c r="AB539" s="139">
        <f t="shared" si="36"/>
        <v>21.956295201465181</v>
      </c>
      <c r="AC539" s="139">
        <f t="shared" si="35"/>
        <v>0.83333333333333337</v>
      </c>
      <c r="AD539" s="140">
        <f>-'Calculation Tool'!$O$9*'Interactive Chart'!$K$5*COS(('Interactive Chart'!$AA539-'Interactive Chart'!$K$6+'Calculation Tool'!$O$10/24)*2*PI())</f>
        <v>-11.882375328127273</v>
      </c>
      <c r="AE539" s="140">
        <f>'Calculation Tool'!$O$11*'Interactive Chart'!$F$5*COS(('Interactive Chart'!$AA539-'Interactive Chart'!$F$6+'Calculation Tool'!$O$12/24)*2*PI())</f>
        <v>0</v>
      </c>
      <c r="AF539" s="140">
        <f>-($K$4-$F$4)*'Calculation Tool'!$F$19</f>
        <v>-6.8793619142572293</v>
      </c>
      <c r="AG539" s="141">
        <f t="shared" si="38"/>
        <v>-18.761737242384502</v>
      </c>
      <c r="AH539" s="142">
        <f>AB539+AG539*'Calculation Tool'!$H$7</f>
        <v>19.517269359955197</v>
      </c>
      <c r="AI539" s="46"/>
      <c r="AJ539" s="46"/>
      <c r="AK539" s="143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153"/>
      <c r="BA539" s="46"/>
      <c r="BB539" s="46"/>
      <c r="BC539" s="46"/>
      <c r="BD539" s="46"/>
      <c r="BE539" s="46"/>
      <c r="BF539" s="143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</row>
    <row r="540" spans="1:74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138">
        <f t="shared" si="37"/>
        <v>101.59583333333241</v>
      </c>
      <c r="AB540" s="139">
        <f t="shared" si="36"/>
        <v>21.966509815125786</v>
      </c>
      <c r="AC540" s="139">
        <f t="shared" si="35"/>
        <v>0.83333333333333337</v>
      </c>
      <c r="AD540" s="140">
        <f>-'Calculation Tool'!$O$9*'Interactive Chart'!$K$5*COS(('Interactive Chart'!$AA540-'Interactive Chart'!$K$6+'Calculation Tool'!$O$10/24)*2*PI())</f>
        <v>-11.873986674629643</v>
      </c>
      <c r="AE540" s="140">
        <f>'Calculation Tool'!$O$11*'Interactive Chart'!$F$5*COS(('Interactive Chart'!$AA540-'Interactive Chart'!$F$6+'Calculation Tool'!$O$12/24)*2*PI())</f>
        <v>0</v>
      </c>
      <c r="AF540" s="140">
        <f>-($K$4-$F$4)*'Calculation Tool'!$F$19</f>
        <v>-6.8793619142572293</v>
      </c>
      <c r="AG540" s="141">
        <f t="shared" si="38"/>
        <v>-18.753348588886873</v>
      </c>
      <c r="AH540" s="142">
        <f>AB540+AG540*'Calculation Tool'!$H$7</f>
        <v>19.528574498570492</v>
      </c>
      <c r="AI540" s="46"/>
      <c r="AJ540" s="46"/>
      <c r="AK540" s="143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153"/>
      <c r="BA540" s="46"/>
      <c r="BB540" s="46"/>
      <c r="BC540" s="46"/>
      <c r="BD540" s="46"/>
      <c r="BE540" s="46"/>
      <c r="BF540" s="143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</row>
    <row r="541" spans="1:74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138">
        <f t="shared" si="37"/>
        <v>101.59999999999907</v>
      </c>
      <c r="AB541" s="139">
        <f t="shared" si="36"/>
        <v>21.975376681188457</v>
      </c>
      <c r="AC541" s="139">
        <f t="shared" si="35"/>
        <v>0.83333333333333337</v>
      </c>
      <c r="AD541" s="140">
        <f>-'Calculation Tool'!$O$9*'Interactive Chart'!$K$5*COS(('Interactive Chart'!$AA541-'Interactive Chart'!$K$6+'Calculation Tool'!$O$10/24)*2*PI())</f>
        <v>-11.857460183784061</v>
      </c>
      <c r="AE541" s="140">
        <f>'Calculation Tool'!$O$11*'Interactive Chart'!$F$5*COS(('Interactive Chart'!$AA541-'Interactive Chart'!$F$6+'Calculation Tool'!$O$12/24)*2*PI())</f>
        <v>0</v>
      </c>
      <c r="AF541" s="140">
        <f>-($K$4-$F$4)*'Calculation Tool'!$F$19</f>
        <v>-6.8793619142572293</v>
      </c>
      <c r="AG541" s="141">
        <f t="shared" si="38"/>
        <v>-18.736822098041291</v>
      </c>
      <c r="AH541" s="142">
        <f>AB541+AG541*'Calculation Tool'!$H$7</f>
        <v>19.53958980844309</v>
      </c>
      <c r="AI541" s="46"/>
      <c r="AJ541" s="46"/>
      <c r="AK541" s="143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153"/>
      <c r="BA541" s="46"/>
      <c r="BB541" s="46"/>
      <c r="BC541" s="46"/>
      <c r="BD541" s="46"/>
      <c r="BE541" s="46"/>
      <c r="BF541" s="143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</row>
    <row r="542" spans="1:74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138">
        <f t="shared" si="37"/>
        <v>101.60416666666573</v>
      </c>
      <c r="AB542" s="139">
        <f t="shared" si="36"/>
        <v>21.98288972274608</v>
      </c>
      <c r="AC542" s="139">
        <f t="shared" si="35"/>
        <v>0.83333333333333337</v>
      </c>
      <c r="AD542" s="140">
        <f>-'Calculation Tool'!$O$9*'Interactive Chart'!$K$5*COS(('Interactive Chart'!$AA542-'Interactive Chart'!$K$6+'Calculation Tool'!$O$10/24)*2*PI())</f>
        <v>-11.832807182021856</v>
      </c>
      <c r="AE542" s="140">
        <f>'Calculation Tool'!$O$11*'Interactive Chart'!$F$5*COS(('Interactive Chart'!$AA542-'Interactive Chart'!$F$6+'Calculation Tool'!$O$12/24)*2*PI())</f>
        <v>0</v>
      </c>
      <c r="AF542" s="140">
        <f>-($K$4-$F$4)*'Calculation Tool'!$F$19</f>
        <v>-6.8793619142572293</v>
      </c>
      <c r="AG542" s="141">
        <f t="shared" si="38"/>
        <v>-18.712169096279084</v>
      </c>
      <c r="AH542" s="142">
        <f>AB542+AG542*'Calculation Tool'!$H$7</f>
        <v>19.550307740229798</v>
      </c>
      <c r="AI542" s="46"/>
      <c r="AJ542" s="46"/>
      <c r="AK542" s="143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153"/>
      <c r="BA542" s="46"/>
      <c r="BB542" s="46"/>
      <c r="BC542" s="46"/>
      <c r="BD542" s="46"/>
      <c r="BE542" s="46"/>
      <c r="BF542" s="143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</row>
    <row r="543" spans="1:74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138">
        <f t="shared" si="37"/>
        <v>101.6083333333324</v>
      </c>
      <c r="AB543" s="139">
        <f t="shared" si="36"/>
        <v>21.989043790735316</v>
      </c>
      <c r="AC543" s="139">
        <f t="shared" si="35"/>
        <v>0.83333333333333337</v>
      </c>
      <c r="AD543" s="140">
        <f>-'Calculation Tool'!$O$9*'Interactive Chart'!$K$5*COS(('Interactive Chart'!$AA543-'Interactive Chart'!$K$6+'Calculation Tool'!$O$10/24)*2*PI())</f>
        <v>-11.800044565279148</v>
      </c>
      <c r="AE543" s="140">
        <f>'Calculation Tool'!$O$11*'Interactive Chart'!$F$5*COS(('Interactive Chart'!$AA543-'Interactive Chart'!$F$6+'Calculation Tool'!$O$12/24)*2*PI())</f>
        <v>0</v>
      </c>
      <c r="AF543" s="140">
        <f>-($K$4-$F$4)*'Calculation Tool'!$F$19</f>
        <v>-6.8793619142572293</v>
      </c>
      <c r="AG543" s="141">
        <f t="shared" si="38"/>
        <v>-18.679406479536375</v>
      </c>
      <c r="AH543" s="142">
        <f>AB543+AG543*'Calculation Tool'!$H$7</f>
        <v>19.560720948395588</v>
      </c>
      <c r="AI543" s="46"/>
      <c r="AJ543" s="46"/>
      <c r="AK543" s="143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153"/>
      <c r="BA543" s="46"/>
      <c r="BB543" s="46"/>
      <c r="BC543" s="46"/>
      <c r="BD543" s="46"/>
      <c r="BE543" s="46"/>
      <c r="BF543" s="143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</row>
    <row r="544" spans="1:74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138">
        <f t="shared" si="37"/>
        <v>101.61249999999906</v>
      </c>
      <c r="AB544" s="139">
        <f t="shared" si="36"/>
        <v>21.993834667465318</v>
      </c>
      <c r="AC544" s="139">
        <f t="shared" si="35"/>
        <v>0.83333333333333337</v>
      </c>
      <c r="AD544" s="140">
        <f>-'Calculation Tool'!$O$9*'Interactive Chart'!$K$5*COS(('Interactive Chart'!$AA544-'Interactive Chart'!$K$6+'Calculation Tool'!$O$10/24)*2*PI())</f>
        <v>-11.759194787416641</v>
      </c>
      <c r="AE544" s="140">
        <f>'Calculation Tool'!$O$11*'Interactive Chart'!$F$5*COS(('Interactive Chart'!$AA544-'Interactive Chart'!$F$6+'Calculation Tool'!$O$12/24)*2*PI())</f>
        <v>0</v>
      </c>
      <c r="AF544" s="140">
        <f>-($K$4-$F$4)*'Calculation Tool'!$F$19</f>
        <v>-6.8793619142572293</v>
      </c>
      <c r="AG544" s="141">
        <f t="shared" si="38"/>
        <v>-18.63855670167387</v>
      </c>
      <c r="AH544" s="142">
        <f>AB544+AG544*'Calculation Tool'!$H$7</f>
        <v>19.570822296247716</v>
      </c>
      <c r="AI544" s="46"/>
      <c r="AJ544" s="46"/>
      <c r="AK544" s="143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153"/>
      <c r="BA544" s="46"/>
      <c r="BB544" s="46"/>
      <c r="BC544" s="46"/>
      <c r="BD544" s="46"/>
      <c r="BE544" s="46"/>
      <c r="BF544" s="143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</row>
    <row r="545" spans="1:74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138">
        <f t="shared" si="37"/>
        <v>101.61666666666572</v>
      </c>
      <c r="AB545" s="139">
        <f t="shared" si="36"/>
        <v>21.997259069508523</v>
      </c>
      <c r="AC545" s="139">
        <f t="shared" si="35"/>
        <v>0.83333333333333337</v>
      </c>
      <c r="AD545" s="140">
        <f>-'Calculation Tool'!$O$9*'Interactive Chart'!$K$5*COS(('Interactive Chart'!$AA545-'Interactive Chart'!$K$6+'Calculation Tool'!$O$10/24)*2*PI())</f>
        <v>-11.71028584483194</v>
      </c>
      <c r="AE545" s="140">
        <f>'Calculation Tool'!$O$11*'Interactive Chart'!$F$5*COS(('Interactive Chart'!$AA545-'Interactive Chart'!$F$6+'Calculation Tool'!$O$12/24)*2*PI())</f>
        <v>0</v>
      </c>
      <c r="AF545" s="140">
        <f>-($K$4-$F$4)*'Calculation Tool'!$F$19</f>
        <v>-6.8793619142572293</v>
      </c>
      <c r="AG545" s="141">
        <f t="shared" si="38"/>
        <v>-18.589647759089168</v>
      </c>
      <c r="AH545" s="142">
        <f>AB545+AG545*'Calculation Tool'!$H$7</f>
        <v>19.580604860826931</v>
      </c>
      <c r="AI545" s="46"/>
      <c r="AJ545" s="46"/>
      <c r="AK545" s="143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153"/>
      <c r="BA545" s="46"/>
      <c r="BB545" s="46"/>
      <c r="BC545" s="46"/>
      <c r="BD545" s="46"/>
      <c r="BE545" s="46"/>
      <c r="BF545" s="143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</row>
    <row r="546" spans="1:74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138">
        <f t="shared" si="37"/>
        <v>101.62083333333238</v>
      </c>
      <c r="AB546" s="139">
        <f t="shared" si="36"/>
        <v>21.999314649950804</v>
      </c>
      <c r="AC546" s="139">
        <f t="shared" si="35"/>
        <v>0.83333333333333337</v>
      </c>
      <c r="AD546" s="140">
        <f>-'Calculation Tool'!$O$9*'Interactive Chart'!$K$5*COS(('Interactive Chart'!$AA546-'Interactive Chart'!$K$6+'Calculation Tool'!$O$10/24)*2*PI())</f>
        <v>-11.653351257270819</v>
      </c>
      <c r="AE546" s="140">
        <f>'Calculation Tool'!$O$11*'Interactive Chart'!$F$5*COS(('Interactive Chart'!$AA546-'Interactive Chart'!$F$6+'Calculation Tool'!$O$12/24)*2*PI())</f>
        <v>0</v>
      </c>
      <c r="AF546" s="140">
        <f>-($K$4-$F$4)*'Calculation Tool'!$F$19</f>
        <v>-6.8793619142572293</v>
      </c>
      <c r="AG546" s="141">
        <f t="shared" si="38"/>
        <v>-18.532713171528048</v>
      </c>
      <c r="AH546" s="142">
        <f>AB546+AG546*'Calculation Tool'!$H$7</f>
        <v>19.590061937652159</v>
      </c>
      <c r="AI546" s="46"/>
      <c r="AJ546" s="46"/>
      <c r="AK546" s="143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153"/>
      <c r="BA546" s="46"/>
      <c r="BB546" s="46"/>
      <c r="BC546" s="46"/>
      <c r="BD546" s="46"/>
      <c r="BE546" s="46"/>
      <c r="BF546" s="143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</row>
    <row r="547" spans="1:74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138">
        <f t="shared" si="37"/>
        <v>101.62499999999905</v>
      </c>
      <c r="AB547" s="139">
        <f t="shared" si="36"/>
        <v>22</v>
      </c>
      <c r="AC547" s="139">
        <f t="shared" si="35"/>
        <v>0.83333333333333337</v>
      </c>
      <c r="AD547" s="140">
        <f>-'Calculation Tool'!$O$9*'Interactive Chart'!$K$5*COS(('Interactive Chart'!$AA547-'Interactive Chart'!$K$6+'Calculation Tool'!$O$10/24)*2*PI())</f>
        <v>-11.588430044855835</v>
      </c>
      <c r="AE547" s="140">
        <f>'Calculation Tool'!$O$11*'Interactive Chart'!$F$5*COS(('Interactive Chart'!$AA547-'Interactive Chart'!$F$6+'Calculation Tool'!$O$12/24)*2*PI())</f>
        <v>0</v>
      </c>
      <c r="AF547" s="140">
        <f>-($K$4-$F$4)*'Calculation Tool'!$F$19</f>
        <v>-6.8793619142572293</v>
      </c>
      <c r="AG547" s="141">
        <f t="shared" si="38"/>
        <v>-18.467791959113065</v>
      </c>
      <c r="AH547" s="142">
        <f>AB547+AG547*'Calculation Tool'!$H$7</f>
        <v>19.599187045315301</v>
      </c>
      <c r="AI547" s="46"/>
      <c r="AJ547" s="46"/>
      <c r="AK547" s="143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153"/>
      <c r="BA547" s="46"/>
      <c r="BB547" s="46"/>
      <c r="BC547" s="46"/>
      <c r="BD547" s="46"/>
      <c r="BE547" s="46"/>
      <c r="BF547" s="143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</row>
    <row r="548" spans="1:74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138">
        <f t="shared" si="37"/>
        <v>101.62916666666571</v>
      </c>
      <c r="AB548" s="139">
        <f t="shared" si="36"/>
        <v>21.99931464995143</v>
      </c>
      <c r="AC548" s="139">
        <f t="shared" si="35"/>
        <v>0.83333333333333337</v>
      </c>
      <c r="AD548" s="140">
        <f>-'Calculation Tool'!$O$9*'Interactive Chart'!$K$5*COS(('Interactive Chart'!$AA548-'Interactive Chart'!$K$6+'Calculation Tool'!$O$10/24)*2*PI())</f>
        <v>-11.515566701343428</v>
      </c>
      <c r="AE548" s="140">
        <f>'Calculation Tool'!$O$11*'Interactive Chart'!$F$5*COS(('Interactive Chart'!$AA548-'Interactive Chart'!$F$6+'Calculation Tool'!$O$12/24)*2*PI())</f>
        <v>0</v>
      </c>
      <c r="AF548" s="140">
        <f>-($K$4-$F$4)*'Calculation Tool'!$F$19</f>
        <v>-6.8793619142572293</v>
      </c>
      <c r="AG548" s="141">
        <f t="shared" si="38"/>
        <v>-18.394928615600655</v>
      </c>
      <c r="AH548" s="142">
        <f>AB548+AG548*'Calculation Tool'!$H$7</f>
        <v>19.607973929923343</v>
      </c>
      <c r="AI548" s="46"/>
      <c r="AJ548" s="46"/>
      <c r="AK548" s="143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153"/>
      <c r="BA548" s="46"/>
      <c r="BB548" s="46"/>
      <c r="BC548" s="46"/>
      <c r="BD548" s="46"/>
      <c r="BE548" s="46"/>
      <c r="BF548" s="143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</row>
    <row r="549" spans="1:74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138">
        <f t="shared" si="37"/>
        <v>101.63333333333237</v>
      </c>
      <c r="AB549" s="139">
        <f t="shared" si="36"/>
        <v>21.997259069509777</v>
      </c>
      <c r="AC549" s="139">
        <f t="shared" si="35"/>
        <v>0.83333333333333337</v>
      </c>
      <c r="AD549" s="140">
        <f>-'Calculation Tool'!$O$9*'Interactive Chart'!$K$5*COS(('Interactive Chart'!$AA549-'Interactive Chart'!$K$6+'Calculation Tool'!$O$10/24)*2*PI())</f>
        <v>-11.434811163629</v>
      </c>
      <c r="AE549" s="140">
        <f>'Calculation Tool'!$O$11*'Interactive Chart'!$F$5*COS(('Interactive Chart'!$AA549-'Interactive Chart'!$F$6+'Calculation Tool'!$O$12/24)*2*PI())</f>
        <v>0</v>
      </c>
      <c r="AF549" s="140">
        <f>-($K$4-$F$4)*'Calculation Tool'!$F$19</f>
        <v>-6.8793619142572293</v>
      </c>
      <c r="AG549" s="141">
        <f t="shared" si="38"/>
        <v>-18.314173077886231</v>
      </c>
      <c r="AH549" s="142">
        <f>AB549+AG549*'Calculation Tool'!$H$7</f>
        <v>19.616416569384569</v>
      </c>
      <c r="AI549" s="46"/>
      <c r="AJ549" s="46"/>
      <c r="AK549" s="143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153"/>
      <c r="BA549" s="46"/>
      <c r="BB549" s="46"/>
      <c r="BC549" s="46"/>
      <c r="BD549" s="46"/>
      <c r="BE549" s="46"/>
      <c r="BF549" s="143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</row>
    <row r="550" spans="1:74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138">
        <f t="shared" si="37"/>
        <v>101.63749999999904</v>
      </c>
      <c r="AB550" s="139">
        <f t="shared" si="36"/>
        <v>21.993834667467212</v>
      </c>
      <c r="AC550" s="139">
        <f t="shared" si="35"/>
        <v>0.83333333333333337</v>
      </c>
      <c r="AD550" s="140">
        <f>-'Calculation Tool'!$O$9*'Interactive Chart'!$K$5*COS(('Interactive Chart'!$AA550-'Interactive Chart'!$K$6+'Calculation Tool'!$O$10/24)*2*PI())</f>
        <v>-11.346218777524573</v>
      </c>
      <c r="AE550" s="140">
        <f>'Calculation Tool'!$O$11*'Interactive Chart'!$F$5*COS(('Interactive Chart'!$AA550-'Interactive Chart'!$F$6+'Calculation Tool'!$O$12/24)*2*PI())</f>
        <v>0</v>
      </c>
      <c r="AF550" s="140">
        <f>-($K$4-$F$4)*'Calculation Tool'!$F$19</f>
        <v>-6.8793619142572293</v>
      </c>
      <c r="AG550" s="141">
        <f t="shared" si="38"/>
        <v>-18.225580691781801</v>
      </c>
      <c r="AH550" s="142">
        <f>AB550+AG550*'Calculation Tool'!$H$7</f>
        <v>19.624509177535579</v>
      </c>
      <c r="AI550" s="46"/>
      <c r="AJ550" s="46"/>
      <c r="AK550" s="143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153"/>
      <c r="BA550" s="46"/>
      <c r="BB550" s="46"/>
      <c r="BC550" s="46"/>
      <c r="BD550" s="46"/>
      <c r="BE550" s="46"/>
      <c r="BF550" s="143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</row>
    <row r="551" spans="1:74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138">
        <f t="shared" si="37"/>
        <v>101.6416666666657</v>
      </c>
      <c r="AB551" s="139">
        <f t="shared" si="36"/>
        <v>21.989043790737817</v>
      </c>
      <c r="AC551" s="139">
        <f t="shared" si="35"/>
        <v>0.83333333333333337</v>
      </c>
      <c r="AD551" s="140">
        <f>-'Calculation Tool'!$O$9*'Interactive Chart'!$K$5*COS(('Interactive Chart'!$AA551-'Interactive Chart'!$K$6+'Calculation Tool'!$O$10/24)*2*PI())</f>
        <v>-11.249850259826729</v>
      </c>
      <c r="AE551" s="140">
        <f>'Calculation Tool'!$O$11*'Interactive Chart'!$F$5*COS(('Interactive Chart'!$AA551-'Interactive Chart'!$F$6+'Calculation Tool'!$O$12/24)*2*PI())</f>
        <v>0</v>
      </c>
      <c r="AF551" s="140">
        <f>-($K$4-$F$4)*'Calculation Tool'!$F$19</f>
        <v>-6.8793619142572293</v>
      </c>
      <c r="AG551" s="141">
        <f t="shared" si="38"/>
        <v>-18.12921217408396</v>
      </c>
      <c r="AH551" s="142">
        <f>AB551+AG551*'Calculation Tool'!$H$7</f>
        <v>19.632246208106903</v>
      </c>
      <c r="AI551" s="46"/>
      <c r="AJ551" s="46"/>
      <c r="AK551" s="143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153"/>
      <c r="BA551" s="46"/>
      <c r="BB551" s="46"/>
      <c r="BC551" s="46"/>
      <c r="BD551" s="46"/>
      <c r="BE551" s="46"/>
      <c r="BF551" s="143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</row>
    <row r="552" spans="1:74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138">
        <f t="shared" si="37"/>
        <v>101.64583333333236</v>
      </c>
      <c r="AB552" s="139">
        <f t="shared" si="36"/>
        <v>21.982889722749235</v>
      </c>
      <c r="AC552" s="139">
        <f t="shared" si="35"/>
        <v>0.83333333333333337</v>
      </c>
      <c r="AD552" s="140">
        <f>-'Calculation Tool'!$O$9*'Interactive Chart'!$K$5*COS(('Interactive Chart'!$AA552-'Interactive Chart'!$K$6+'Calculation Tool'!$O$10/24)*2*PI())</f>
        <v>-11.145771656702946</v>
      </c>
      <c r="AE552" s="140">
        <f>'Calculation Tool'!$O$11*'Interactive Chart'!$F$5*COS(('Interactive Chart'!$AA552-'Interactive Chart'!$F$6+'Calculation Tool'!$O$12/24)*2*PI())</f>
        <v>0</v>
      </c>
      <c r="AF552" s="140">
        <f>-($K$4-$F$4)*'Calculation Tool'!$F$19</f>
        <v>-6.8793619142572293</v>
      </c>
      <c r="AG552" s="141">
        <f t="shared" si="38"/>
        <v>-18.025133570960175</v>
      </c>
      <c r="AH552" s="142">
        <f>AB552+AG552*'Calculation Tool'!$H$7</f>
        <v>19.639622358524413</v>
      </c>
      <c r="AI552" s="46"/>
      <c r="AJ552" s="46"/>
      <c r="AK552" s="143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153"/>
      <c r="BA552" s="46"/>
      <c r="BB552" s="46"/>
      <c r="BC552" s="46"/>
      <c r="BD552" s="46"/>
      <c r="BE552" s="46"/>
      <c r="BF552" s="143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</row>
    <row r="553" spans="1:74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138">
        <f t="shared" si="37"/>
        <v>101.64999999999903</v>
      </c>
      <c r="AB553" s="139">
        <f t="shared" si="36"/>
        <v>21.975376681192202</v>
      </c>
      <c r="AC553" s="139">
        <f t="shared" ref="AC553:AC567" si="39">MIN($AB$127:$AB$567)</f>
        <v>0.83333333333333337</v>
      </c>
      <c r="AD553" s="140">
        <f>-'Calculation Tool'!$O$9*'Interactive Chart'!$K$5*COS(('Interactive Chart'!$AA553-'Interactive Chart'!$K$6+'Calculation Tool'!$O$10/24)*2*PI())</f>
        <v>-11.034054298429368</v>
      </c>
      <c r="AE553" s="140">
        <f>'Calculation Tool'!$O$11*'Interactive Chart'!$F$5*COS(('Interactive Chart'!$AA553-'Interactive Chart'!$F$6+'Calculation Tool'!$O$12/24)*2*PI())</f>
        <v>0</v>
      </c>
      <c r="AF553" s="140">
        <f>-($K$4-$F$4)*'Calculation Tool'!$F$19</f>
        <v>-6.8793619142572293</v>
      </c>
      <c r="AG553" s="141">
        <f t="shared" si="38"/>
        <v>-17.913416212686599</v>
      </c>
      <c r="AH553" s="142">
        <f>AB553+AG553*'Calculation Tool'!$H$7</f>
        <v>19.646632573542945</v>
      </c>
      <c r="AI553" s="46"/>
      <c r="AJ553" s="46"/>
      <c r="AK553" s="143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153"/>
      <c r="BA553" s="46"/>
      <c r="BB553" s="46"/>
      <c r="BC553" s="46"/>
      <c r="BD553" s="46"/>
      <c r="BE553" s="46"/>
      <c r="BF553" s="143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</row>
    <row r="554" spans="1:74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138">
        <f t="shared" si="37"/>
        <v>101.65416666666569</v>
      </c>
      <c r="AB554" s="139">
        <f t="shared" ref="AB554:AB567" si="40">$K$4+$K$5*COS(($AA554-$K$6)*2*PI())</f>
        <v>21.966509815130149</v>
      </c>
      <c r="AC554" s="139">
        <f t="shared" si="39"/>
        <v>0.83333333333333337</v>
      </c>
      <c r="AD554" s="140">
        <f>-'Calculation Tool'!$O$9*'Interactive Chart'!$K$5*COS(('Interactive Chart'!$AA554-'Interactive Chart'!$K$6+'Calculation Tool'!$O$10/24)*2*PI())</f>
        <v>-10.914774750503478</v>
      </c>
      <c r="AE554" s="140">
        <f>'Calculation Tool'!$O$11*'Interactive Chart'!$F$5*COS(('Interactive Chart'!$AA554-'Interactive Chart'!$F$6+'Calculation Tool'!$O$12/24)*2*PI())</f>
        <v>0</v>
      </c>
      <c r="AF554" s="140">
        <f>-($K$4-$F$4)*'Calculation Tool'!$F$19</f>
        <v>-6.8793619142572293</v>
      </c>
      <c r="AG554" s="141">
        <f t="shared" si="38"/>
        <v>-17.794136664760707</v>
      </c>
      <c r="AH554" s="142">
        <f>AB554+AG554*'Calculation Tool'!$H$7</f>
        <v>19.653272048711258</v>
      </c>
      <c r="AI554" s="46"/>
      <c r="AJ554" s="46"/>
      <c r="AK554" s="143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153"/>
      <c r="BA554" s="46"/>
      <c r="BB554" s="46"/>
      <c r="BC554" s="46"/>
      <c r="BD554" s="46"/>
      <c r="BE554" s="46"/>
      <c r="BF554" s="143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</row>
    <row r="555" spans="1:74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138">
        <f t="shared" ref="AA555:AA567" si="41">AA554+0.1/24</f>
        <v>101.65833333333235</v>
      </c>
      <c r="AB555" s="139">
        <f t="shared" si="40"/>
        <v>21.956295201470205</v>
      </c>
      <c r="AC555" s="139">
        <f t="shared" si="39"/>
        <v>0.83333333333333337</v>
      </c>
      <c r="AD555" s="140">
        <f>-'Calculation Tool'!$O$9*'Interactive Chart'!$K$5*COS(('Interactive Chart'!$AA555-'Interactive Chart'!$K$6+'Calculation Tool'!$O$10/24)*2*PI())</f>
        <v>-10.788014761168247</v>
      </c>
      <c r="AE555" s="140">
        <f>'Calculation Tool'!$O$11*'Interactive Chart'!$F$5*COS(('Interactive Chart'!$AA555-'Interactive Chart'!$F$6+'Calculation Tool'!$O$12/24)*2*PI())</f>
        <v>0</v>
      </c>
      <c r="AF555" s="140">
        <f>-($K$4-$F$4)*'Calculation Tool'!$F$19</f>
        <v>-6.8793619142572293</v>
      </c>
      <c r="AG555" s="141">
        <f t="shared" si="38"/>
        <v>-17.667376675425476</v>
      </c>
      <c r="AH555" s="142">
        <f>AB555+AG555*'Calculation Tool'!$H$7</f>
        <v>19.659536233664895</v>
      </c>
      <c r="AI555" s="46"/>
      <c r="AJ555" s="46"/>
      <c r="AK555" s="143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153"/>
      <c r="BA555" s="46"/>
      <c r="BB555" s="46"/>
      <c r="BC555" s="46"/>
      <c r="BD555" s="46"/>
      <c r="BE555" s="46"/>
      <c r="BF555" s="143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</row>
    <row r="556" spans="1:74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138">
        <f t="shared" si="41"/>
        <v>101.66249999999901</v>
      </c>
      <c r="AB556" s="139">
        <f t="shared" si="40"/>
        <v>21.94473984079826</v>
      </c>
      <c r="AC556" s="139">
        <f t="shared" si="39"/>
        <v>0.83333333333333337</v>
      </c>
      <c r="AD556" s="140">
        <f>-'Calculation Tool'!$O$9*'Interactive Chart'!$K$5*COS(('Interactive Chart'!$AA556-'Interactive Chart'!$K$6+'Calculation Tool'!$O$10/24)*2*PI())</f>
        <v>-10.65386120538966</v>
      </c>
      <c r="AE556" s="140">
        <f>'Calculation Tool'!$O$11*'Interactive Chart'!$F$5*COS(('Interactive Chart'!$AA556-'Interactive Chart'!$F$6+'Calculation Tool'!$O$12/24)*2*PI())</f>
        <v>0</v>
      </c>
      <c r="AF556" s="140">
        <f>-($K$4-$F$4)*'Calculation Tool'!$F$19</f>
        <v>-6.8793619142572293</v>
      </c>
      <c r="AG556" s="141">
        <f t="shared" si="38"/>
        <v>-17.533223119646891</v>
      </c>
      <c r="AH556" s="142">
        <f>AB556+AG556*'Calculation Tool'!$H$7</f>
        <v>19.665420835244163</v>
      </c>
      <c r="AI556" s="46"/>
      <c r="AJ556" s="46"/>
      <c r="AK556" s="143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153"/>
      <c r="BA556" s="46"/>
      <c r="BB556" s="46"/>
      <c r="BC556" s="46"/>
      <c r="BD556" s="46"/>
      <c r="BE556" s="46"/>
      <c r="BF556" s="143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</row>
    <row r="557" spans="1:74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138">
        <f t="shared" si="41"/>
        <v>101.66666666666568</v>
      </c>
      <c r="AB557" s="139">
        <f t="shared" si="40"/>
        <v>21.931851652581347</v>
      </c>
      <c r="AC557" s="139">
        <f t="shared" si="39"/>
        <v>0.83333333333333337</v>
      </c>
      <c r="AD557" s="140">
        <f>-'Calculation Tool'!$O$9*'Interactive Chart'!$K$5*COS(('Interactive Chart'!$AA557-'Interactive Chart'!$K$6+'Calculation Tool'!$O$10/24)*2*PI())</f>
        <v>-10.512406025312563</v>
      </c>
      <c r="AE557" s="140">
        <f>'Calculation Tool'!$O$11*'Interactive Chart'!$F$5*COS(('Interactive Chart'!$AA557-'Interactive Chart'!$F$6+'Calculation Tool'!$O$12/24)*2*PI())</f>
        <v>0</v>
      </c>
      <c r="AF557" s="140">
        <f>-($K$4-$F$4)*'Calculation Tool'!$F$19</f>
        <v>-6.8793619142572293</v>
      </c>
      <c r="AG557" s="141">
        <f t="shared" si="38"/>
        <v>-17.391767939569792</v>
      </c>
      <c r="AH557" s="142">
        <f>AB557+AG557*'Calculation Tool'!$H$7</f>
        <v>19.670921820437275</v>
      </c>
      <c r="AI557" s="46"/>
      <c r="AJ557" s="46"/>
      <c r="AK557" s="143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153"/>
      <c r="BA557" s="46"/>
      <c r="BB557" s="46"/>
      <c r="BC557" s="46"/>
      <c r="BD557" s="46"/>
      <c r="BE557" s="46"/>
      <c r="BF557" s="143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</row>
    <row r="558" spans="1:74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138">
        <f t="shared" si="41"/>
        <v>101.67083333333234</v>
      </c>
      <c r="AB558" s="139">
        <f t="shared" si="40"/>
        <v>21.917639469739964</v>
      </c>
      <c r="AC558" s="139">
        <f t="shared" si="39"/>
        <v>0.83333333333333337</v>
      </c>
      <c r="AD558" s="140">
        <f>-'Calculation Tool'!$O$9*'Interactive Chart'!$K$5*COS(('Interactive Chart'!$AA558-'Interactive Chart'!$K$6+'Calculation Tool'!$O$10/24)*2*PI())</f>
        <v>-10.363746167252106</v>
      </c>
      <c r="AE558" s="140">
        <f>'Calculation Tool'!$O$11*'Interactive Chart'!$F$5*COS(('Interactive Chart'!$AA558-'Interactive Chart'!$F$6+'Calculation Tool'!$O$12/24)*2*PI())</f>
        <v>0</v>
      </c>
      <c r="AF558" s="140">
        <f>-($K$4-$F$4)*'Calculation Tool'!$F$19</f>
        <v>-6.8793619142572293</v>
      </c>
      <c r="AG558" s="141">
        <f t="shared" si="38"/>
        <v>-17.243108081509334</v>
      </c>
      <c r="AH558" s="142">
        <f>AB558+AG558*'Calculation Tool'!$H$7</f>
        <v>19.676035419143751</v>
      </c>
      <c r="AI558" s="46"/>
      <c r="AJ558" s="46"/>
      <c r="AK558" s="143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153"/>
      <c r="BA558" s="46"/>
      <c r="BB558" s="46"/>
      <c r="BC558" s="46"/>
      <c r="BD558" s="46"/>
      <c r="BE558" s="46"/>
      <c r="BF558" s="143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</row>
    <row r="559" spans="1:74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138">
        <f t="shared" si="41"/>
        <v>101.674999999999</v>
      </c>
      <c r="AB559" s="139">
        <f t="shared" si="40"/>
        <v>21.90211303259419</v>
      </c>
      <c r="AC559" s="139">
        <f t="shared" si="39"/>
        <v>0.83333333333333337</v>
      </c>
      <c r="AD559" s="140">
        <f>-'Calculation Tool'!$O$9*'Interactive Chart'!$K$5*COS(('Interactive Chart'!$AA559-'Interactive Chart'!$K$6+'Calculation Tool'!$O$10/24)*2*PI())</f>
        <v>-10.207983515249968</v>
      </c>
      <c r="AE559" s="140">
        <f>'Calculation Tool'!$O$11*'Interactive Chart'!$F$5*COS(('Interactive Chart'!$AA559-'Interactive Chart'!$F$6+'Calculation Tool'!$O$12/24)*2*PI())</f>
        <v>0</v>
      </c>
      <c r="AF559" s="140">
        <f>-($K$4-$F$4)*'Calculation Tool'!$F$19</f>
        <v>-6.8793619142572293</v>
      </c>
      <c r="AG559" s="141">
        <f t="shared" si="38"/>
        <v>-17.087345429507195</v>
      </c>
      <c r="AH559" s="142">
        <f>AB559+AG559*'Calculation Tool'!$H$7</f>
        <v>19.680758126758256</v>
      </c>
      <c r="AI559" s="46"/>
      <c r="AJ559" s="46"/>
      <c r="AK559" s="143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153"/>
      <c r="BA559" s="46"/>
      <c r="BB559" s="46"/>
      <c r="BC559" s="46"/>
      <c r="BD559" s="46"/>
      <c r="BE559" s="46"/>
      <c r="BF559" s="143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</row>
    <row r="560" spans="1:74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138">
        <f t="shared" si="41"/>
        <v>101.67916666666567</v>
      </c>
      <c r="AB560" s="139">
        <f t="shared" si="40"/>
        <v>21.885282982188539</v>
      </c>
      <c r="AC560" s="139">
        <f t="shared" si="39"/>
        <v>0.83333333333333337</v>
      </c>
      <c r="AD560" s="140">
        <f>-'Calculation Tool'!$O$9*'Interactive Chart'!$K$5*COS(('Interactive Chart'!$AA560-'Interactive Chart'!$K$6+'Calculation Tool'!$O$10/24)*2*PI())</f>
        <v>-10.045224821245959</v>
      </c>
      <c r="AE560" s="140">
        <f>'Calculation Tool'!$O$11*'Interactive Chart'!$F$5*COS(('Interactive Chart'!$AA560-'Interactive Chart'!$F$6+'Calculation Tool'!$O$12/24)*2*PI())</f>
        <v>0</v>
      </c>
      <c r="AF560" s="140">
        <f>-($K$4-$F$4)*'Calculation Tool'!$F$19</f>
        <v>-6.8793619142572293</v>
      </c>
      <c r="AG560" s="141">
        <f t="shared" si="38"/>
        <v>-16.92458673550319</v>
      </c>
      <c r="AH560" s="142">
        <f>AB560+AG560*'Calculation Tool'!$H$7</f>
        <v>19.685086706573124</v>
      </c>
      <c r="AI560" s="46"/>
      <c r="AJ560" s="46"/>
      <c r="AK560" s="143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153"/>
      <c r="BA560" s="46"/>
      <c r="BB560" s="46"/>
      <c r="BC560" s="46"/>
      <c r="BD560" s="46"/>
      <c r="BE560" s="46"/>
      <c r="BF560" s="143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</row>
    <row r="561" spans="1:74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138">
        <f t="shared" si="41"/>
        <v>101.68333333333233</v>
      </c>
      <c r="AB561" s="139">
        <f t="shared" si="40"/>
        <v>21.867160852998964</v>
      </c>
      <c r="AC561" s="139">
        <f t="shared" si="39"/>
        <v>0.83333333333333337</v>
      </c>
      <c r="AD561" s="140">
        <f>-'Calculation Tool'!$O$9*'Interactive Chart'!$K$5*COS(('Interactive Chart'!$AA561-'Interactive Chart'!$K$6+'Calculation Tool'!$O$10/24)*2*PI())</f>
        <v>-9.875581631919637</v>
      </c>
      <c r="AE561" s="140">
        <f>'Calculation Tool'!$O$11*'Interactive Chart'!$F$5*COS(('Interactive Chart'!$AA561-'Interactive Chart'!$F$6+'Calculation Tool'!$O$12/24)*2*PI())</f>
        <v>0</v>
      </c>
      <c r="AF561" s="140">
        <f>-($K$4-$F$4)*'Calculation Tool'!$F$19</f>
        <v>-6.8793619142572293</v>
      </c>
      <c r="AG561" s="141">
        <f t="shared" ref="AG561:AG567" si="42">SUM(AD561:AF561)</f>
        <v>-16.754943546176868</v>
      </c>
      <c r="AH561" s="142">
        <f>AB561+AG561*'Calculation Tool'!$H$7</f>
        <v>19.68901819199597</v>
      </c>
      <c r="AI561" s="46"/>
      <c r="AJ561" s="46"/>
      <c r="AK561" s="143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153"/>
      <c r="BA561" s="46"/>
      <c r="BB561" s="46"/>
      <c r="BC561" s="46"/>
      <c r="BD561" s="46"/>
      <c r="BE561" s="46"/>
      <c r="BF561" s="143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</row>
    <row r="562" spans="1:74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138">
        <f t="shared" si="41"/>
        <v>101.68749999999899</v>
      </c>
      <c r="AB562" s="139">
        <f t="shared" si="40"/>
        <v>21.847759065027429</v>
      </c>
      <c r="AC562" s="139">
        <f t="shared" si="39"/>
        <v>0.83333333333333337</v>
      </c>
      <c r="AD562" s="140">
        <f>-'Calculation Tool'!$O$9*'Interactive Chart'!$K$5*COS(('Interactive Chart'!$AA562-'Interactive Chart'!$K$6+'Calculation Tool'!$O$10/24)*2*PI())</f>
        <v>-9.6991702122398777</v>
      </c>
      <c r="AE562" s="140">
        <f>'Calculation Tool'!$O$11*'Interactive Chart'!$F$5*COS(('Interactive Chart'!$AA562-'Interactive Chart'!$F$6+'Calculation Tool'!$O$12/24)*2*PI())</f>
        <v>0</v>
      </c>
      <c r="AF562" s="140">
        <f>-($K$4-$F$4)*'Calculation Tool'!$F$19</f>
        <v>-6.8793619142572293</v>
      </c>
      <c r="AG562" s="141">
        <f t="shared" si="42"/>
        <v>-16.578532126497109</v>
      </c>
      <c r="AH562" s="142">
        <f>AB562+AG562*'Calculation Tool'!$H$7</f>
        <v>19.692549888582803</v>
      </c>
      <c r="AI562" s="46"/>
      <c r="AJ562" s="46"/>
      <c r="AK562" s="143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153"/>
      <c r="BA562" s="46"/>
      <c r="BB562" s="46"/>
      <c r="BC562" s="46"/>
      <c r="BD562" s="46"/>
      <c r="BE562" s="46"/>
      <c r="BF562" s="143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</row>
    <row r="563" spans="1:74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138">
        <f t="shared" si="41"/>
        <v>101.69166666666565</v>
      </c>
      <c r="AB563" s="139">
        <f t="shared" si="40"/>
        <v>21.827090915290441</v>
      </c>
      <c r="AC563" s="139">
        <f t="shared" si="39"/>
        <v>0.83333333333333337</v>
      </c>
      <c r="AD563" s="140">
        <f>-'Calculation Tool'!$O$9*'Interactive Chart'!$K$5*COS(('Interactive Chart'!$AA563-'Interactive Chart'!$K$6+'Calculation Tool'!$O$10/24)*2*PI())</f>
        <v>-9.5161114657802521</v>
      </c>
      <c r="AE563" s="140">
        <f>'Calculation Tool'!$O$11*'Interactive Chart'!$F$5*COS(('Interactive Chart'!$AA563-'Interactive Chart'!$F$6+'Calculation Tool'!$O$12/24)*2*PI())</f>
        <v>0</v>
      </c>
      <c r="AF563" s="140">
        <f>-($K$4-$F$4)*'Calculation Tool'!$F$19</f>
        <v>-6.8793619142572293</v>
      </c>
      <c r="AG563" s="141">
        <f t="shared" si="42"/>
        <v>-16.39547338003748</v>
      </c>
      <c r="AH563" s="142">
        <f>AB563+AG563*'Calculation Tool'!$H$7</f>
        <v>19.695679375885568</v>
      </c>
      <c r="AI563" s="46"/>
      <c r="AJ563" s="46"/>
      <c r="AK563" s="143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153"/>
      <c r="BA563" s="46"/>
      <c r="BB563" s="46"/>
      <c r="BC563" s="46"/>
      <c r="BD563" s="46"/>
      <c r="BE563" s="46"/>
      <c r="BF563" s="143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</row>
    <row r="564" spans="1:74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138">
        <f t="shared" si="41"/>
        <v>101.69583333333232</v>
      </c>
      <c r="AB564" s="139">
        <f t="shared" si="40"/>
        <v>21.80517056870525</v>
      </c>
      <c r="AC564" s="139">
        <f t="shared" si="39"/>
        <v>0.83333333333333337</v>
      </c>
      <c r="AD564" s="140">
        <f>-'Calculation Tool'!$O$9*'Interactive Chart'!$K$5*COS(('Interactive Chart'!$AA564-'Interactive Chart'!$K$6+'Calculation Tool'!$O$10/24)*2*PI())</f>
        <v>-9.3265308518631809</v>
      </c>
      <c r="AE564" s="140">
        <f>'Calculation Tool'!$O$11*'Interactive Chart'!$F$5*COS(('Interactive Chart'!$AA564-'Interactive Chart'!$F$6+'Calculation Tool'!$O$12/24)*2*PI())</f>
        <v>0</v>
      </c>
      <c r="AF564" s="140">
        <f>-($K$4-$F$4)*'Calculation Tool'!$F$19</f>
        <v>-6.8793619142572293</v>
      </c>
      <c r="AG564" s="141">
        <f t="shared" si="42"/>
        <v>-16.20589276612041</v>
      </c>
      <c r="AH564" s="142">
        <f>AB564+AG564*'Calculation Tool'!$H$7</f>
        <v>19.698404509109597</v>
      </c>
      <c r="AI564" s="46"/>
      <c r="AJ564" s="46"/>
      <c r="AK564" s="143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153"/>
      <c r="BA564" s="46"/>
      <c r="BB564" s="46"/>
      <c r="BC564" s="46"/>
      <c r="BD564" s="46"/>
      <c r="BE564" s="46"/>
      <c r="BF564" s="143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</row>
    <row r="565" spans="1:74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138">
        <f t="shared" si="41"/>
        <v>101.69999999999898</v>
      </c>
      <c r="AB565" s="139">
        <f t="shared" si="40"/>
        <v>21.782013048382549</v>
      </c>
      <c r="AC565" s="139">
        <f t="shared" si="39"/>
        <v>0.83333333333333337</v>
      </c>
      <c r="AD565" s="140">
        <f>-'Calculation Tool'!$O$9*'Interactive Chart'!$K$5*COS(('Interactive Chart'!$AA565-'Interactive Chart'!$K$6+'Calculation Tool'!$O$10/24)*2*PI())</f>
        <v>-9.130558299570037</v>
      </c>
      <c r="AE565" s="140">
        <f>'Calculation Tool'!$O$11*'Interactive Chart'!$F$5*COS(('Interactive Chart'!$AA565-'Interactive Chart'!$F$6+'Calculation Tool'!$O$12/24)*2*PI())</f>
        <v>0</v>
      </c>
      <c r="AF565" s="140">
        <f>-($K$4-$F$4)*'Calculation Tool'!$F$19</f>
        <v>-6.8793619142572293</v>
      </c>
      <c r="AG565" s="141">
        <f t="shared" si="42"/>
        <v>-16.009920213827264</v>
      </c>
      <c r="AH565" s="142">
        <f>AB565+AG565*'Calculation Tool'!$H$7</f>
        <v>19.700723420585003</v>
      </c>
      <c r="AI565" s="46"/>
      <c r="AJ565" s="46"/>
      <c r="AK565" s="143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153"/>
      <c r="BA565" s="46"/>
      <c r="BB565" s="46"/>
      <c r="BC565" s="46"/>
      <c r="BD565" s="46"/>
      <c r="BE565" s="46"/>
      <c r="BF565" s="143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</row>
    <row r="566" spans="1:74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138">
        <f t="shared" si="41"/>
        <v>101.70416666666564</v>
      </c>
      <c r="AB566" s="139">
        <f t="shared" si="40"/>
        <v>21.757634225330133</v>
      </c>
      <c r="AC566" s="139">
        <f t="shared" si="39"/>
        <v>0.83333333333333337</v>
      </c>
      <c r="AD566" s="140">
        <f>-'Calculation Tool'!$O$9*'Interactive Chart'!$K$5*COS(('Interactive Chart'!$AA566-'Interactive Chart'!$K$6+'Calculation Tool'!$O$10/24)*2*PI())</f>
        <v>-8.9283281186999215</v>
      </c>
      <c r="AE566" s="140">
        <f>'Calculation Tool'!$O$11*'Interactive Chart'!$F$5*COS(('Interactive Chart'!$AA566-'Interactive Chart'!$F$6+'Calculation Tool'!$O$12/24)*2*PI())</f>
        <v>0</v>
      </c>
      <c r="AF566" s="140">
        <f>-($K$4-$F$4)*'Calculation Tool'!$F$19</f>
        <v>-6.8793619142572293</v>
      </c>
      <c r="AG566" s="141">
        <f t="shared" si="42"/>
        <v>-15.807690032957151</v>
      </c>
      <c r="AH566" s="142">
        <f>AB566+AG566*'Calculation Tool'!$H$7</f>
        <v>19.702634521045702</v>
      </c>
      <c r="AI566" s="46"/>
      <c r="AJ566" s="46"/>
      <c r="AK566" s="143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153"/>
      <c r="BA566" s="46"/>
      <c r="BB566" s="46"/>
      <c r="BC566" s="46"/>
      <c r="BD566" s="46"/>
      <c r="BE566" s="46"/>
      <c r="BF566" s="143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</row>
    <row r="567" spans="1:74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138">
        <f t="shared" si="41"/>
        <v>101.70833333333231</v>
      </c>
      <c r="AB567" s="139">
        <f t="shared" si="40"/>
        <v>21.732050807575359</v>
      </c>
      <c r="AC567" s="139">
        <f t="shared" si="39"/>
        <v>0.83333333333333337</v>
      </c>
      <c r="AD567" s="140">
        <f>-'Calculation Tool'!$O$9*'Interactive Chart'!$K$5*COS(('Interactive Chart'!$AA567-'Interactive Chart'!$K$6+'Calculation Tool'!$O$10/24)*2*PI())</f>
        <v>-8.7199789077180991</v>
      </c>
      <c r="AE567" s="140">
        <f>'Calculation Tool'!$O$11*'Interactive Chart'!$F$5*COS(('Interactive Chart'!$AA567-'Interactive Chart'!$F$6+'Calculation Tool'!$O$12/24)*2*PI())</f>
        <v>0</v>
      </c>
      <c r="AF567" s="140">
        <f>-($K$4-$F$4)*'Calculation Tool'!$F$19</f>
        <v>-6.8793619142572293</v>
      </c>
      <c r="AG567" s="141">
        <f t="shared" si="42"/>
        <v>-15.599340821975328</v>
      </c>
      <c r="AH567" s="142">
        <f>AB567+AG567*'Calculation Tool'!$H$7</f>
        <v>19.704136500718565</v>
      </c>
      <c r="AI567" s="46"/>
      <c r="AJ567" s="46"/>
      <c r="AK567" s="143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153"/>
      <c r="BA567" s="46"/>
      <c r="BB567" s="46"/>
      <c r="BC567" s="46"/>
      <c r="BD567" s="46"/>
      <c r="BE567" s="46"/>
      <c r="BF567" s="143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</row>
    <row r="568" spans="1:74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143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153"/>
      <c r="BA568" s="46"/>
      <c r="BB568" s="46"/>
      <c r="BC568" s="46"/>
      <c r="BD568" s="46"/>
      <c r="BE568" s="46"/>
      <c r="BF568" s="143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</row>
    <row r="569" spans="1:74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143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153"/>
      <c r="BA569" s="46"/>
      <c r="BB569" s="46"/>
      <c r="BC569" s="46"/>
      <c r="BD569" s="46"/>
      <c r="BE569" s="46"/>
      <c r="BF569" s="143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</row>
    <row r="570" spans="1:74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143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153"/>
      <c r="BA570" s="46"/>
      <c r="BB570" s="46"/>
      <c r="BC570" s="46"/>
      <c r="BD570" s="46"/>
      <c r="BE570" s="46"/>
      <c r="BF570" s="143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</row>
    <row r="571" spans="1:74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143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153"/>
      <c r="BA571" s="46"/>
      <c r="BB571" s="46"/>
      <c r="BC571" s="46"/>
      <c r="BD571" s="46"/>
      <c r="BE571" s="46"/>
      <c r="BF571" s="143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</row>
    <row r="572" spans="1:74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143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153"/>
      <c r="BA572" s="46"/>
      <c r="BB572" s="46"/>
      <c r="BC572" s="46"/>
      <c r="BD572" s="46"/>
      <c r="BE572" s="46"/>
      <c r="BF572" s="143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</row>
    <row r="573" spans="1:74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143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153"/>
      <c r="BA573" s="46"/>
      <c r="BB573" s="46"/>
      <c r="BC573" s="46"/>
      <c r="BD573" s="46"/>
      <c r="BE573" s="46"/>
      <c r="BF573" s="143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</row>
    <row r="574" spans="1:74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143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153"/>
      <c r="BA574" s="46"/>
      <c r="BB574" s="46"/>
      <c r="BC574" s="46"/>
      <c r="BD574" s="46"/>
      <c r="BE574" s="46"/>
      <c r="BF574" s="143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</row>
    <row r="575" spans="1:74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143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153"/>
      <c r="BA575" s="46"/>
      <c r="BB575" s="46"/>
      <c r="BC575" s="46"/>
      <c r="BD575" s="46"/>
      <c r="BE575" s="46"/>
      <c r="BF575" s="143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</row>
    <row r="576" spans="1:74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143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153"/>
      <c r="BA576" s="46"/>
      <c r="BB576" s="46"/>
      <c r="BC576" s="46"/>
      <c r="BD576" s="46"/>
      <c r="BE576" s="46"/>
      <c r="BF576" s="143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</row>
    <row r="577" spans="1:74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143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153"/>
      <c r="BA577" s="46"/>
      <c r="BB577" s="46"/>
      <c r="BC577" s="46"/>
      <c r="BD577" s="46"/>
      <c r="BE577" s="46"/>
      <c r="BF577" s="143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</row>
    <row r="578" spans="1:74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143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153"/>
      <c r="BA578" s="46"/>
      <c r="BB578" s="46"/>
      <c r="BC578" s="46"/>
      <c r="BD578" s="46"/>
      <c r="BE578" s="46"/>
      <c r="BF578" s="143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</row>
    <row r="579" spans="1:74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143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153"/>
      <c r="BA579" s="46"/>
      <c r="BB579" s="46"/>
      <c r="BC579" s="46"/>
      <c r="BD579" s="46"/>
      <c r="BE579" s="46"/>
      <c r="BF579" s="143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</row>
    <row r="580" spans="1:74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143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153"/>
      <c r="BA580" s="46"/>
      <c r="BB580" s="46"/>
      <c r="BC580" s="46"/>
      <c r="BD580" s="46"/>
      <c r="BE580" s="46"/>
      <c r="BF580" s="143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</row>
    <row r="581" spans="1:74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143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153"/>
      <c r="BA581" s="46"/>
      <c r="BB581" s="46"/>
      <c r="BC581" s="46"/>
      <c r="BD581" s="46"/>
      <c r="BE581" s="46"/>
      <c r="BF581" s="143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</row>
    <row r="582" spans="1:74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143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153"/>
      <c r="BA582" s="46"/>
      <c r="BB582" s="46"/>
      <c r="BC582" s="46"/>
      <c r="BD582" s="46"/>
      <c r="BE582" s="46"/>
      <c r="BF582" s="143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</row>
    <row r="583" spans="1:74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143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153"/>
      <c r="BA583" s="46"/>
      <c r="BB583" s="46"/>
      <c r="BC583" s="46"/>
      <c r="BD583" s="46"/>
      <c r="BE583" s="46"/>
      <c r="BF583" s="143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</row>
    <row r="584" spans="1:74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143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153"/>
      <c r="BA584" s="46"/>
      <c r="BB584" s="46"/>
      <c r="BC584" s="46"/>
      <c r="BD584" s="46"/>
      <c r="BE584" s="46"/>
      <c r="BF584" s="143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</row>
    <row r="585" spans="1:74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143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153"/>
      <c r="BA585" s="46"/>
      <c r="BB585" s="46"/>
      <c r="BC585" s="46"/>
      <c r="BD585" s="46"/>
      <c r="BE585" s="46"/>
      <c r="BF585" s="143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</row>
    <row r="586" spans="1:74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143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153"/>
      <c r="BA586" s="46"/>
      <c r="BB586" s="46"/>
      <c r="BC586" s="46"/>
      <c r="BD586" s="46"/>
      <c r="BE586" s="46"/>
      <c r="BF586" s="143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</row>
    <row r="587" spans="1:74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143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153"/>
      <c r="BA587" s="46"/>
      <c r="BB587" s="46"/>
      <c r="BC587" s="46"/>
      <c r="BD587" s="46"/>
      <c r="BE587" s="46"/>
      <c r="BF587" s="143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</row>
    <row r="588" spans="1:74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143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</row>
    <row r="589" spans="1:74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143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</row>
    <row r="590" spans="1:74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143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</row>
    <row r="591" spans="1:74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143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</row>
    <row r="592" spans="1:74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143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</row>
    <row r="593" spans="1:74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143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</row>
    <row r="594" spans="1:74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143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</row>
    <row r="595" spans="1:74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143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</row>
    <row r="596" spans="1:74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143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</row>
    <row r="597" spans="1:74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143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</row>
    <row r="598" spans="1:74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143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</row>
    <row r="599" spans="1:74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143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</row>
    <row r="600" spans="1:74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143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</row>
    <row r="601" spans="1:74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143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</row>
    <row r="602" spans="1:74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143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</row>
    <row r="603" spans="1:74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143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</row>
    <row r="604" spans="1:74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143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</row>
    <row r="605" spans="1:74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143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</row>
    <row r="606" spans="1:74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143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</row>
    <row r="607" spans="1:74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143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</row>
    <row r="608" spans="1:74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143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</row>
    <row r="609" spans="1:74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143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</row>
    <row r="610" spans="1:74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143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</row>
    <row r="611" spans="1:74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143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</row>
    <row r="612" spans="1:74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143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</row>
    <row r="613" spans="1:74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143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</row>
    <row r="614" spans="1:74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143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</row>
    <row r="615" spans="1:74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143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</row>
    <row r="616" spans="1:74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143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</row>
    <row r="617" spans="1:74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143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</row>
    <row r="618" spans="1:74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143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</row>
    <row r="619" spans="1:74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143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</row>
    <row r="620" spans="1:74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143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</row>
    <row r="621" spans="1:74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143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</row>
    <row r="622" spans="1:74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143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</row>
    <row r="623" spans="1:74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143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</row>
    <row r="624" spans="1:74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143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</row>
    <row r="625" spans="1:74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143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</row>
    <row r="626" spans="1:74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143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</row>
    <row r="627" spans="1:74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143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</row>
    <row r="628" spans="1:74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143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</row>
    <row r="629" spans="1:74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143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</row>
    <row r="630" spans="1:74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143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</row>
    <row r="631" spans="1:74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143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</row>
    <row r="632" spans="1:74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143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</row>
    <row r="633" spans="1:74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143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</row>
    <row r="634" spans="1:74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143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</row>
    <row r="635" spans="1:74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143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</row>
    <row r="636" spans="1:74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143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</row>
    <row r="637" spans="1:74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143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</row>
    <row r="638" spans="1:74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143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</row>
    <row r="639" spans="1:74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143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</row>
    <row r="640" spans="1:74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143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</row>
    <row r="641" spans="1:74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143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</row>
    <row r="642" spans="1:74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143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</row>
    <row r="643" spans="1:74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143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</row>
    <row r="644" spans="1:74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143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</row>
    <row r="645" spans="1:74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143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</row>
    <row r="646" spans="1:74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143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</row>
    <row r="647" spans="1:74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143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</row>
    <row r="648" spans="1:74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143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</row>
    <row r="649" spans="1:74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143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</row>
    <row r="650" spans="1:74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143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</row>
    <row r="651" spans="1:74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143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</row>
    <row r="652" spans="1:74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143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</row>
    <row r="653" spans="1:74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143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</row>
    <row r="654" spans="1:74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143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</row>
    <row r="655" spans="1:74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143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</row>
    <row r="656" spans="1:74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143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</row>
    <row r="657" spans="1:74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143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</row>
    <row r="658" spans="1:74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143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</row>
    <row r="659" spans="1:74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143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</row>
    <row r="660" spans="1:74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143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</row>
    <row r="661" spans="1:74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143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</row>
    <row r="662" spans="1:74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143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</row>
    <row r="663" spans="1:74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143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</row>
    <row r="664" spans="1:74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143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</row>
    <row r="665" spans="1:74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143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</row>
    <row r="666" spans="1:74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143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</row>
    <row r="667" spans="1:74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143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</row>
    <row r="668" spans="1:74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143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</row>
    <row r="669" spans="1:74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143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</row>
    <row r="670" spans="1:74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143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</row>
    <row r="671" spans="1:74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143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</row>
    <row r="672" spans="1:74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143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</row>
    <row r="673" spans="1:74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143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</row>
    <row r="674" spans="1:74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143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</row>
    <row r="675" spans="1:74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143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</row>
    <row r="676" spans="1:74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143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</row>
    <row r="677" spans="1:74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143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</row>
    <row r="678" spans="1:74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143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</row>
    <row r="679" spans="1:74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143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</row>
    <row r="680" spans="1:74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143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</row>
    <row r="681" spans="1:74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143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</row>
    <row r="682" spans="1:74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143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</row>
    <row r="683" spans="1:74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143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</row>
    <row r="684" spans="1:74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143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</row>
    <row r="685" spans="1:74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143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</row>
    <row r="686" spans="1:74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143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</row>
    <row r="687" spans="1:74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143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</row>
    <row r="688" spans="1:74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143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</row>
    <row r="689" spans="1:74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143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</row>
    <row r="690" spans="1:74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143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</row>
    <row r="691" spans="1:74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143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</row>
    <row r="692" spans="1:74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143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</row>
    <row r="693" spans="1:74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143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</row>
    <row r="694" spans="1:74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143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</row>
    <row r="695" spans="1:74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143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</row>
    <row r="696" spans="1:74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143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</row>
    <row r="697" spans="1:74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143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</row>
    <row r="698" spans="1:74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143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</row>
    <row r="699" spans="1:74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143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</row>
    <row r="700" spans="1:74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143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</row>
    <row r="701" spans="1:74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143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</row>
    <row r="702" spans="1:74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143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</row>
    <row r="703" spans="1:74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143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</row>
    <row r="704" spans="1:74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143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</row>
    <row r="705" spans="1:74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143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</row>
    <row r="706" spans="1:74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143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</row>
    <row r="707" spans="1:74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143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</row>
    <row r="708" spans="1:74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143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</row>
    <row r="709" spans="1:74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143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</row>
    <row r="710" spans="1:74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143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</row>
    <row r="711" spans="1:74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143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</row>
    <row r="712" spans="1:74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143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</row>
    <row r="713" spans="1:74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143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</row>
    <row r="714" spans="1:74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143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</row>
    <row r="715" spans="1:74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143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</row>
    <row r="716" spans="1:74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143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</row>
    <row r="717" spans="1:74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143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</row>
    <row r="718" spans="1:74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143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</row>
    <row r="719" spans="1:74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143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</row>
    <row r="720" spans="1:74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143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</row>
    <row r="721" spans="1:74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143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</row>
    <row r="722" spans="1:74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143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</row>
    <row r="723" spans="1:74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143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</row>
    <row r="724" spans="1:74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143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</row>
    <row r="725" spans="1:74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143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</row>
    <row r="726" spans="1:74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143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</row>
    <row r="727" spans="1:74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143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</row>
    <row r="728" spans="1:74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143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</row>
    <row r="729" spans="1:74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143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</row>
    <row r="730" spans="1:74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143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</row>
    <row r="731" spans="1:74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143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</row>
    <row r="732" spans="1:74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143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</row>
    <row r="733" spans="1:74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143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</row>
    <row r="734" spans="1:74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143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</row>
    <row r="735" spans="1:74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143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</row>
    <row r="736" spans="1:74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143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</row>
    <row r="737" spans="1:74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143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</row>
    <row r="738" spans="1:74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143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</row>
    <row r="739" spans="1:74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143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</row>
    <row r="740" spans="1:74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143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</row>
    <row r="741" spans="1:74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143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</row>
    <row r="742" spans="1:74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143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</row>
    <row r="743" spans="1:74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143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</row>
    <row r="744" spans="1:74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143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</row>
    <row r="745" spans="1:74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143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</row>
    <row r="746" spans="1:74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143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</row>
    <row r="747" spans="1:74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143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</row>
    <row r="748" spans="1:74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143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</row>
    <row r="749" spans="1:74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143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</row>
    <row r="750" spans="1:74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143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</row>
    <row r="751" spans="1:74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143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</row>
    <row r="752" spans="1:74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143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</row>
    <row r="753" spans="1:74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143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</row>
    <row r="754" spans="1:74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143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</row>
    <row r="755" spans="1:74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143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</row>
    <row r="756" spans="1:74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143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</row>
    <row r="757" spans="1:74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143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</row>
    <row r="758" spans="1:74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143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</row>
    <row r="759" spans="1:74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143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</row>
    <row r="760" spans="1:74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143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</row>
    <row r="761" spans="1:74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143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</row>
    <row r="762" spans="1:74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143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</row>
    <row r="763" spans="1:74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143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</row>
    <row r="764" spans="1:74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143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</row>
    <row r="765" spans="1:74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143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</row>
    <row r="766" spans="1:74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143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</row>
    <row r="767" spans="1:74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143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</row>
    <row r="768" spans="1:74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143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</row>
    <row r="769" spans="1:74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143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</row>
    <row r="770" spans="1:74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143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</row>
    <row r="771" spans="1:74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143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</row>
    <row r="772" spans="1:74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143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</row>
    <row r="773" spans="1:74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143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</row>
    <row r="774" spans="1:74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143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</row>
    <row r="775" spans="1:74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143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</row>
    <row r="776" spans="1:74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143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</row>
    <row r="777" spans="1:74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143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</row>
    <row r="778" spans="1:74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143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</row>
    <row r="779" spans="1:74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143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</row>
    <row r="780" spans="1:74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143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</row>
    <row r="781" spans="1:74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143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</row>
    <row r="782" spans="1:74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143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</row>
    <row r="783" spans="1:74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143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</row>
    <row r="784" spans="1:74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143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</row>
    <row r="785" spans="1:74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143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</row>
    <row r="786" spans="1:74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143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</row>
    <row r="787" spans="1:74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143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</row>
    <row r="788" spans="1:74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143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</row>
    <row r="789" spans="1:74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143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</row>
    <row r="790" spans="1:74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143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</row>
    <row r="791" spans="1:74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143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</row>
    <row r="792" spans="1:74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143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</row>
    <row r="793" spans="1:74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143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</row>
    <row r="794" spans="1:74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143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</row>
    <row r="795" spans="1:74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143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</row>
    <row r="796" spans="1:74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143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</row>
    <row r="797" spans="1:74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143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</row>
    <row r="798" spans="1:74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143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</row>
    <row r="799" spans="1:74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143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</row>
    <row r="800" spans="1:74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143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</row>
    <row r="801" spans="1:74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143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</row>
    <row r="802" spans="1:74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143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</row>
    <row r="803" spans="1:74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143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</row>
    <row r="804" spans="1:74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143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</row>
    <row r="805" spans="1:74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143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</row>
    <row r="806" spans="1:74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143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</row>
    <row r="807" spans="1:74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143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</row>
    <row r="808" spans="1:74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143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</row>
    <row r="809" spans="1:74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143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</row>
    <row r="810" spans="1:74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143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</row>
    <row r="811" spans="1:74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143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</row>
    <row r="812" spans="1:74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143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</row>
    <row r="813" spans="1:74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143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</row>
    <row r="814" spans="1:74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143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</row>
    <row r="815" spans="1:74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143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</row>
    <row r="816" spans="1:74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143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</row>
    <row r="817" spans="1:74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143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</row>
    <row r="818" spans="1:74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143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</row>
    <row r="819" spans="1:74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143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</row>
    <row r="820" spans="1:74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143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</row>
    <row r="821" spans="1:74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143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</row>
    <row r="822" spans="1:74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143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</row>
    <row r="823" spans="1:74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143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</row>
    <row r="824" spans="1:74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143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</row>
    <row r="825" spans="1:74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143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</row>
    <row r="826" spans="1:74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143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</row>
    <row r="827" spans="1:74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143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</row>
    <row r="828" spans="1:74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143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</row>
    <row r="829" spans="1:74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143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</row>
    <row r="830" spans="1:74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143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</row>
    <row r="831" spans="1:74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143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</row>
    <row r="832" spans="1:74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143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</row>
    <row r="833" spans="1:74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143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</row>
    <row r="834" spans="1:74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143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</row>
    <row r="835" spans="1:74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143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</row>
    <row r="836" spans="1:74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143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</row>
    <row r="837" spans="1:74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143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</row>
    <row r="838" spans="1:74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143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</row>
    <row r="839" spans="1:74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143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</row>
    <row r="840" spans="1:74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143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</row>
    <row r="841" spans="1:74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143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</row>
    <row r="842" spans="1:74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143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</row>
    <row r="843" spans="1:74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143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</row>
    <row r="844" spans="1:74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143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</row>
    <row r="845" spans="1:74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143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</row>
    <row r="846" spans="1:74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143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</row>
    <row r="847" spans="1:74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143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</row>
    <row r="848" spans="1:74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143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</row>
    <row r="849" spans="1:74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143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</row>
    <row r="850" spans="1:74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143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</row>
    <row r="851" spans="1:74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143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</row>
    <row r="852" spans="1:74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143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</row>
    <row r="853" spans="1:74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143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</row>
    <row r="854" spans="1:74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143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</row>
    <row r="855" spans="1:74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143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</row>
    <row r="856" spans="1:74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143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</row>
    <row r="857" spans="1:74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143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</row>
    <row r="858" spans="1:74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143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</row>
    <row r="859" spans="1:74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143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</row>
    <row r="860" spans="1:74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143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</row>
    <row r="861" spans="1:74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143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</row>
    <row r="862" spans="1:74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143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</row>
    <row r="863" spans="1:74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143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</row>
    <row r="864" spans="1:74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143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</row>
    <row r="865" spans="1:74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143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</row>
    <row r="866" spans="1:74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143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</row>
    <row r="867" spans="1:74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143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</row>
    <row r="868" spans="1:74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143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</row>
    <row r="869" spans="1:74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143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</row>
    <row r="870" spans="1:74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143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</row>
    <row r="871" spans="1:74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143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</row>
    <row r="872" spans="1:74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143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</row>
    <row r="873" spans="1:74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143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</row>
    <row r="874" spans="1:74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143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</row>
    <row r="875" spans="1:74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143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</row>
    <row r="876" spans="1:74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143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</row>
    <row r="877" spans="1:74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143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</row>
    <row r="878" spans="1:74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143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</row>
    <row r="879" spans="1:74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143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</row>
    <row r="880" spans="1:74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143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</row>
    <row r="881" spans="1:74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143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</row>
    <row r="882" spans="1:74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143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</row>
    <row r="883" spans="1:74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143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</row>
    <row r="884" spans="1:74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143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/>
    </row>
    <row r="885" spans="1:74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143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</row>
    <row r="886" spans="1:74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143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</row>
    <row r="887" spans="1:74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143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</row>
    <row r="888" spans="1:74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143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</row>
    <row r="889" spans="1:74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143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</row>
    <row r="890" spans="1:74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143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</row>
    <row r="891" spans="1:74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143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</row>
    <row r="892" spans="1:74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143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</row>
    <row r="893" spans="1:74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143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</row>
    <row r="894" spans="1:74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143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</row>
    <row r="895" spans="1:74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143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</row>
    <row r="896" spans="1:74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143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/>
      <c r="BV896" s="46"/>
    </row>
    <row r="897" spans="1:74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143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</row>
    <row r="898" spans="1:74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143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</row>
    <row r="899" spans="1:74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143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</row>
    <row r="900" spans="1:74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143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</row>
    <row r="901" spans="1:74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143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</row>
    <row r="902" spans="1:74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143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</row>
    <row r="903" spans="1:74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143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</row>
    <row r="904" spans="1:74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143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</row>
    <row r="905" spans="1:74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143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</row>
    <row r="906" spans="1:74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143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</row>
    <row r="907" spans="1:74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143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</row>
    <row r="908" spans="1:74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143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</row>
    <row r="909" spans="1:74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143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</row>
    <row r="910" spans="1:74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143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</row>
    <row r="911" spans="1:74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143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</row>
    <row r="912" spans="1:74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143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</row>
    <row r="913" spans="1:74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143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</row>
    <row r="914" spans="1:74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143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</row>
    <row r="915" spans="1:74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143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</row>
    <row r="916" spans="1:74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143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</row>
    <row r="917" spans="1:74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143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</row>
    <row r="918" spans="1:74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143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</row>
    <row r="919" spans="1:74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143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</row>
    <row r="920" spans="1:74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143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</row>
    <row r="921" spans="1:74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143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</row>
    <row r="922" spans="1:74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143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</row>
    <row r="923" spans="1:74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143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</row>
    <row r="924" spans="1:74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143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</row>
    <row r="925" spans="1:74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143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</row>
    <row r="926" spans="1:74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143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</row>
    <row r="927" spans="1:74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143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</row>
    <row r="928" spans="1:74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143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</row>
    <row r="929" spans="1:74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143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</row>
    <row r="930" spans="1:74" x14ac:dyDescent="0.2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143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</row>
    <row r="931" spans="1:74" x14ac:dyDescent="0.2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143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</row>
    <row r="932" spans="1:74" x14ac:dyDescent="0.2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143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</row>
    <row r="933" spans="1:74" x14ac:dyDescent="0.2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143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</row>
    <row r="934" spans="1:74" x14ac:dyDescent="0.2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143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</row>
    <row r="935" spans="1:74" x14ac:dyDescent="0.2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143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</row>
    <row r="936" spans="1:74" x14ac:dyDescent="0.2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143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</row>
    <row r="937" spans="1:74" x14ac:dyDescent="0.2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143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</row>
    <row r="938" spans="1:74" x14ac:dyDescent="0.2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143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</row>
    <row r="939" spans="1:74" x14ac:dyDescent="0.2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143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</row>
    <row r="940" spans="1:74" x14ac:dyDescent="0.2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143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</row>
    <row r="941" spans="1:74" x14ac:dyDescent="0.2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143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</row>
    <row r="942" spans="1:74" x14ac:dyDescent="0.2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143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</row>
    <row r="943" spans="1:74" x14ac:dyDescent="0.2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143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</row>
    <row r="944" spans="1:74" x14ac:dyDescent="0.2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143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</row>
    <row r="945" spans="1:74" x14ac:dyDescent="0.2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143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</row>
    <row r="946" spans="1:74" x14ac:dyDescent="0.2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143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</row>
    <row r="947" spans="1:74" x14ac:dyDescent="0.2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143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</row>
    <row r="948" spans="1:74" x14ac:dyDescent="0.2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143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</row>
    <row r="949" spans="1:74" x14ac:dyDescent="0.2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143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</row>
    <row r="950" spans="1:74" x14ac:dyDescent="0.2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143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</row>
    <row r="951" spans="1:74" x14ac:dyDescent="0.2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143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</row>
    <row r="952" spans="1:74" x14ac:dyDescent="0.2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143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</row>
    <row r="953" spans="1:74" x14ac:dyDescent="0.2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143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</row>
    <row r="954" spans="1:74" x14ac:dyDescent="0.2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143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</row>
    <row r="955" spans="1:74" x14ac:dyDescent="0.2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143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</row>
    <row r="956" spans="1:74" x14ac:dyDescent="0.2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143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</row>
    <row r="957" spans="1:74" x14ac:dyDescent="0.2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143"/>
      <c r="BG957" s="46"/>
      <c r="BH957" s="46"/>
      <c r="BI957" s="46"/>
      <c r="BJ957" s="46"/>
      <c r="BK957" s="46"/>
      <c r="BL957" s="46"/>
      <c r="BM957" s="46"/>
      <c r="BN957" s="46"/>
      <c r="BO957" s="46"/>
      <c r="BP957" s="46"/>
      <c r="BQ957" s="46"/>
      <c r="BR957" s="46"/>
      <c r="BS957" s="46"/>
      <c r="BT957" s="46"/>
      <c r="BU957" s="46"/>
      <c r="BV957" s="46"/>
    </row>
    <row r="958" spans="1:74" x14ac:dyDescent="0.2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143"/>
      <c r="BG958" s="46"/>
      <c r="BH958" s="46"/>
      <c r="BI958" s="46"/>
      <c r="BJ958" s="46"/>
      <c r="BK958" s="46"/>
      <c r="BL958" s="46"/>
      <c r="BM958" s="46"/>
      <c r="BN958" s="46"/>
      <c r="BO958" s="46"/>
      <c r="BP958" s="46"/>
      <c r="BQ958" s="46"/>
      <c r="BR958" s="46"/>
      <c r="BS958" s="46"/>
      <c r="BT958" s="46"/>
      <c r="BU958" s="46"/>
      <c r="BV958" s="46"/>
    </row>
    <row r="959" spans="1:74" x14ac:dyDescent="0.2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143"/>
      <c r="BG959" s="46"/>
      <c r="BH959" s="46"/>
      <c r="BI959" s="46"/>
      <c r="BJ959" s="46"/>
      <c r="BK959" s="46"/>
      <c r="BL959" s="46"/>
      <c r="BM959" s="46"/>
      <c r="BN959" s="46"/>
      <c r="BO959" s="46"/>
      <c r="BP959" s="46"/>
      <c r="BQ959" s="46"/>
      <c r="BR959" s="46"/>
      <c r="BS959" s="46"/>
      <c r="BT959" s="46"/>
      <c r="BU959" s="46"/>
      <c r="BV959" s="46"/>
    </row>
    <row r="960" spans="1:74" x14ac:dyDescent="0.2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143"/>
      <c r="BG960" s="46"/>
      <c r="BH960" s="46"/>
      <c r="BI960" s="46"/>
      <c r="BJ960" s="46"/>
      <c r="BK960" s="46"/>
      <c r="BL960" s="46"/>
      <c r="BM960" s="46"/>
      <c r="BN960" s="46"/>
      <c r="BO960" s="46"/>
      <c r="BP960" s="46"/>
      <c r="BQ960" s="46"/>
      <c r="BR960" s="46"/>
      <c r="BS960" s="46"/>
      <c r="BT960" s="46"/>
      <c r="BU960" s="46"/>
      <c r="BV960" s="46"/>
    </row>
    <row r="961" spans="1:74" x14ac:dyDescent="0.2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143"/>
      <c r="BG961" s="46"/>
      <c r="BH961" s="46"/>
      <c r="BI961" s="46"/>
      <c r="BJ961" s="46"/>
      <c r="BK961" s="46"/>
      <c r="BL961" s="46"/>
      <c r="BM961" s="46"/>
      <c r="BN961" s="46"/>
      <c r="BO961" s="46"/>
      <c r="BP961" s="46"/>
      <c r="BQ961" s="46"/>
      <c r="BR961" s="46"/>
      <c r="BS961" s="46"/>
      <c r="BT961" s="46"/>
      <c r="BU961" s="46"/>
      <c r="BV961" s="46"/>
    </row>
    <row r="962" spans="1:74" x14ac:dyDescent="0.2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143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</row>
    <row r="963" spans="1:74" x14ac:dyDescent="0.2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143"/>
      <c r="BG963" s="46"/>
      <c r="BH963" s="46"/>
      <c r="BI963" s="46"/>
      <c r="BJ963" s="46"/>
      <c r="BK963" s="46"/>
      <c r="BL963" s="46"/>
      <c r="BM963" s="46"/>
      <c r="BN963" s="46"/>
      <c r="BO963" s="46"/>
      <c r="BP963" s="46"/>
      <c r="BQ963" s="46"/>
      <c r="BR963" s="46"/>
      <c r="BS963" s="46"/>
      <c r="BT963" s="46"/>
      <c r="BU963" s="46"/>
      <c r="BV963" s="46"/>
    </row>
    <row r="964" spans="1:74" x14ac:dyDescent="0.2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143"/>
      <c r="BG964" s="46"/>
      <c r="BH964" s="46"/>
      <c r="BI964" s="46"/>
      <c r="BJ964" s="46"/>
      <c r="BK964" s="46"/>
      <c r="BL964" s="46"/>
      <c r="BM964" s="46"/>
      <c r="BN964" s="46"/>
      <c r="BO964" s="46"/>
      <c r="BP964" s="46"/>
      <c r="BQ964" s="46"/>
      <c r="BR964" s="46"/>
      <c r="BS964" s="46"/>
      <c r="BT964" s="46"/>
      <c r="BU964" s="46"/>
      <c r="BV964" s="46"/>
    </row>
    <row r="965" spans="1:74" x14ac:dyDescent="0.2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143"/>
      <c r="BG965" s="46"/>
      <c r="BH965" s="46"/>
      <c r="BI965" s="46"/>
      <c r="BJ965" s="46"/>
      <c r="BK965" s="46"/>
      <c r="BL965" s="46"/>
      <c r="BM965" s="46"/>
      <c r="BN965" s="46"/>
      <c r="BO965" s="46"/>
      <c r="BP965" s="46"/>
      <c r="BQ965" s="46"/>
      <c r="BR965" s="46"/>
      <c r="BS965" s="46"/>
      <c r="BT965" s="46"/>
      <c r="BU965" s="46"/>
      <c r="BV965" s="46"/>
    </row>
    <row r="966" spans="1:74" x14ac:dyDescent="0.2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143"/>
      <c r="BG966" s="46"/>
      <c r="BH966" s="46"/>
      <c r="BI966" s="46"/>
      <c r="BJ966" s="46"/>
      <c r="BK966" s="46"/>
      <c r="BL966" s="46"/>
      <c r="BM966" s="46"/>
      <c r="BN966" s="46"/>
      <c r="BO966" s="46"/>
      <c r="BP966" s="46"/>
      <c r="BQ966" s="46"/>
      <c r="BR966" s="46"/>
      <c r="BS966" s="46"/>
      <c r="BT966" s="46"/>
      <c r="BU966" s="46"/>
      <c r="BV966" s="46"/>
    </row>
    <row r="967" spans="1:74" x14ac:dyDescent="0.2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143"/>
      <c r="BG967" s="46"/>
      <c r="BH967" s="46"/>
      <c r="BI967" s="46"/>
      <c r="BJ967" s="46"/>
      <c r="BK967" s="46"/>
      <c r="BL967" s="46"/>
      <c r="BM967" s="46"/>
      <c r="BN967" s="46"/>
      <c r="BO967" s="46"/>
      <c r="BP967" s="46"/>
      <c r="BQ967" s="46"/>
      <c r="BR967" s="46"/>
      <c r="BS967" s="46"/>
      <c r="BT967" s="46"/>
      <c r="BU967" s="46"/>
      <c r="BV967" s="46"/>
    </row>
    <row r="968" spans="1:74" x14ac:dyDescent="0.2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143"/>
      <c r="BG968" s="46"/>
      <c r="BH968" s="46"/>
      <c r="BI968" s="46"/>
      <c r="BJ968" s="46"/>
      <c r="BK968" s="46"/>
      <c r="BL968" s="46"/>
      <c r="BM968" s="46"/>
      <c r="BN968" s="46"/>
      <c r="BO968" s="46"/>
      <c r="BP968" s="46"/>
      <c r="BQ968" s="46"/>
      <c r="BR968" s="46"/>
      <c r="BS968" s="46"/>
      <c r="BT968" s="46"/>
      <c r="BU968" s="46"/>
      <c r="BV968" s="46"/>
    </row>
    <row r="969" spans="1:74" x14ac:dyDescent="0.2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143"/>
      <c r="BG969" s="46"/>
      <c r="BH969" s="46"/>
      <c r="BI969" s="46"/>
      <c r="BJ969" s="46"/>
      <c r="BK969" s="46"/>
      <c r="BL969" s="46"/>
      <c r="BM969" s="46"/>
      <c r="BN969" s="46"/>
      <c r="BO969" s="46"/>
      <c r="BP969" s="46"/>
      <c r="BQ969" s="46"/>
      <c r="BR969" s="46"/>
      <c r="BS969" s="46"/>
      <c r="BT969" s="46"/>
      <c r="BU969" s="46"/>
      <c r="BV969" s="46"/>
    </row>
    <row r="970" spans="1:74" x14ac:dyDescent="0.2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143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46"/>
      <c r="BS970" s="46"/>
      <c r="BT970" s="46"/>
      <c r="BU970" s="46"/>
      <c r="BV970" s="46"/>
    </row>
    <row r="971" spans="1:74" x14ac:dyDescent="0.2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143"/>
      <c r="BG971" s="46"/>
      <c r="BH971" s="46"/>
      <c r="BI971" s="46"/>
      <c r="BJ971" s="46"/>
      <c r="BK971" s="46"/>
      <c r="BL971" s="46"/>
      <c r="BM971" s="46"/>
      <c r="BN971" s="46"/>
      <c r="BO971" s="46"/>
      <c r="BP971" s="46"/>
      <c r="BQ971" s="46"/>
      <c r="BR971" s="46"/>
      <c r="BS971" s="46"/>
      <c r="BT971" s="46"/>
      <c r="BU971" s="46"/>
      <c r="BV971" s="46"/>
    </row>
    <row r="972" spans="1:74" x14ac:dyDescent="0.2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143"/>
      <c r="BG972" s="46"/>
      <c r="BH972" s="46"/>
      <c r="BI972" s="46"/>
      <c r="BJ972" s="46"/>
      <c r="BK972" s="46"/>
      <c r="BL972" s="46"/>
      <c r="BM972" s="46"/>
      <c r="BN972" s="46"/>
      <c r="BO972" s="46"/>
      <c r="BP972" s="46"/>
      <c r="BQ972" s="46"/>
      <c r="BR972" s="46"/>
      <c r="BS972" s="46"/>
      <c r="BT972" s="46"/>
      <c r="BU972" s="46"/>
      <c r="BV972" s="46"/>
    </row>
    <row r="973" spans="1:74" x14ac:dyDescent="0.2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143"/>
      <c r="BG973" s="46"/>
      <c r="BH973" s="46"/>
      <c r="BI973" s="46"/>
      <c r="BJ973" s="46"/>
      <c r="BK973" s="46"/>
      <c r="BL973" s="46"/>
      <c r="BM973" s="46"/>
      <c r="BN973" s="46"/>
      <c r="BO973" s="46"/>
      <c r="BP973" s="46"/>
      <c r="BQ973" s="46"/>
      <c r="BR973" s="46"/>
      <c r="BS973" s="46"/>
      <c r="BT973" s="46"/>
      <c r="BU973" s="46"/>
      <c r="BV973" s="46"/>
    </row>
    <row r="974" spans="1:74" x14ac:dyDescent="0.2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143"/>
      <c r="BG974" s="46"/>
      <c r="BH974" s="46"/>
      <c r="BI974" s="46"/>
      <c r="BJ974" s="46"/>
      <c r="BK974" s="46"/>
      <c r="BL974" s="46"/>
      <c r="BM974" s="46"/>
      <c r="BN974" s="46"/>
      <c r="BO974" s="46"/>
      <c r="BP974" s="46"/>
      <c r="BQ974" s="46"/>
      <c r="BR974" s="46"/>
      <c r="BS974" s="46"/>
      <c r="BT974" s="46"/>
      <c r="BU974" s="46"/>
      <c r="BV974" s="46"/>
    </row>
    <row r="975" spans="1:74" x14ac:dyDescent="0.2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143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</row>
    <row r="976" spans="1:74" x14ac:dyDescent="0.2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143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</row>
    <row r="977" spans="1:74" x14ac:dyDescent="0.2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143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</row>
    <row r="978" spans="1:74" x14ac:dyDescent="0.2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143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</row>
    <row r="979" spans="1:74" x14ac:dyDescent="0.2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143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</row>
    <row r="980" spans="1:74" x14ac:dyDescent="0.2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143"/>
      <c r="BG980" s="46"/>
      <c r="BH980" s="46"/>
      <c r="BI980" s="46"/>
      <c r="BJ980" s="46"/>
      <c r="BK980" s="46"/>
      <c r="BL980" s="46"/>
      <c r="BM980" s="46"/>
      <c r="BN980" s="46"/>
      <c r="BO980" s="46"/>
      <c r="BP980" s="46"/>
      <c r="BQ980" s="46"/>
      <c r="BR980" s="46"/>
      <c r="BS980" s="46"/>
      <c r="BT980" s="46"/>
      <c r="BU980" s="46"/>
      <c r="BV980" s="46"/>
    </row>
    <row r="981" spans="1:74" x14ac:dyDescent="0.2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143"/>
      <c r="BG981" s="46"/>
      <c r="BH981" s="46"/>
      <c r="BI981" s="46"/>
      <c r="BJ981" s="46"/>
      <c r="BK981" s="46"/>
      <c r="BL981" s="46"/>
      <c r="BM981" s="46"/>
      <c r="BN981" s="46"/>
      <c r="BO981" s="46"/>
      <c r="BP981" s="46"/>
      <c r="BQ981" s="46"/>
      <c r="BR981" s="46"/>
      <c r="BS981" s="46"/>
      <c r="BT981" s="46"/>
      <c r="BU981" s="46"/>
      <c r="BV981" s="46"/>
    </row>
    <row r="982" spans="1:74" x14ac:dyDescent="0.2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143"/>
      <c r="BG982" s="46"/>
      <c r="BH982" s="46"/>
      <c r="BI982" s="46"/>
      <c r="BJ982" s="46"/>
      <c r="BK982" s="46"/>
      <c r="BL982" s="46"/>
      <c r="BM982" s="46"/>
      <c r="BN982" s="46"/>
      <c r="BO982" s="46"/>
      <c r="BP982" s="46"/>
      <c r="BQ982" s="46"/>
      <c r="BR982" s="46"/>
      <c r="BS982" s="46"/>
      <c r="BT982" s="46"/>
      <c r="BU982" s="46"/>
      <c r="BV982" s="46"/>
    </row>
    <row r="983" spans="1:74" x14ac:dyDescent="0.2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143"/>
      <c r="BG983" s="46"/>
      <c r="BH983" s="46"/>
      <c r="BI983" s="46"/>
      <c r="BJ983" s="46"/>
      <c r="BK983" s="46"/>
      <c r="BL983" s="46"/>
      <c r="BM983" s="46"/>
      <c r="BN983" s="46"/>
      <c r="BO983" s="46"/>
      <c r="BP983" s="46"/>
      <c r="BQ983" s="46"/>
      <c r="BR983" s="46"/>
      <c r="BS983" s="46"/>
      <c r="BT983" s="46"/>
      <c r="BU983" s="46"/>
      <c r="BV983" s="46"/>
    </row>
    <row r="984" spans="1:74" x14ac:dyDescent="0.2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143"/>
      <c r="BG984" s="46"/>
      <c r="BH984" s="46"/>
      <c r="BI984" s="46"/>
      <c r="BJ984" s="46"/>
      <c r="BK984" s="46"/>
      <c r="BL984" s="46"/>
      <c r="BM984" s="46"/>
      <c r="BN984" s="46"/>
      <c r="BO984" s="46"/>
      <c r="BP984" s="46"/>
      <c r="BQ984" s="46"/>
      <c r="BR984" s="46"/>
      <c r="BS984" s="46"/>
      <c r="BT984" s="46"/>
      <c r="BU984" s="46"/>
      <c r="BV984" s="46"/>
    </row>
    <row r="985" spans="1:74" x14ac:dyDescent="0.2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143"/>
      <c r="BG985" s="46"/>
      <c r="BH985" s="46"/>
      <c r="BI985" s="46"/>
      <c r="BJ985" s="46"/>
      <c r="BK985" s="46"/>
      <c r="BL985" s="46"/>
      <c r="BM985" s="46"/>
      <c r="BN985" s="46"/>
      <c r="BO985" s="46"/>
      <c r="BP985" s="46"/>
      <c r="BQ985" s="46"/>
      <c r="BR985" s="46"/>
      <c r="BS985" s="46"/>
      <c r="BT985" s="46"/>
      <c r="BU985" s="46"/>
      <c r="BV985" s="46"/>
    </row>
    <row r="986" spans="1:74" x14ac:dyDescent="0.2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143"/>
      <c r="BG986" s="46"/>
      <c r="BH986" s="46"/>
      <c r="BI986" s="46"/>
      <c r="BJ986" s="46"/>
      <c r="BK986" s="46"/>
      <c r="BL986" s="46"/>
      <c r="BM986" s="46"/>
      <c r="BN986" s="46"/>
      <c r="BO986" s="46"/>
      <c r="BP986" s="46"/>
      <c r="BQ986" s="46"/>
      <c r="BR986" s="46"/>
      <c r="BS986" s="46"/>
      <c r="BT986" s="46"/>
      <c r="BU986" s="46"/>
      <c r="BV986" s="46"/>
    </row>
    <row r="987" spans="1:74" x14ac:dyDescent="0.2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143"/>
      <c r="BG987" s="46"/>
      <c r="BH987" s="46"/>
      <c r="BI987" s="46"/>
      <c r="BJ987" s="46"/>
      <c r="BK987" s="46"/>
      <c r="BL987" s="46"/>
      <c r="BM987" s="46"/>
      <c r="BN987" s="46"/>
      <c r="BO987" s="46"/>
      <c r="BP987" s="46"/>
      <c r="BQ987" s="46"/>
      <c r="BR987" s="46"/>
      <c r="BS987" s="46"/>
      <c r="BT987" s="46"/>
      <c r="BU987" s="46"/>
      <c r="BV987" s="46"/>
    </row>
    <row r="988" spans="1:74" x14ac:dyDescent="0.2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143"/>
      <c r="BG988" s="46"/>
      <c r="BH988" s="46"/>
      <c r="BI988" s="46"/>
      <c r="BJ988" s="46"/>
      <c r="BK988" s="46"/>
      <c r="BL988" s="46"/>
      <c r="BM988" s="46"/>
      <c r="BN988" s="46"/>
      <c r="BO988" s="46"/>
      <c r="BP988" s="46"/>
      <c r="BQ988" s="46"/>
      <c r="BR988" s="46"/>
      <c r="BS988" s="46"/>
      <c r="BT988" s="46"/>
      <c r="BU988" s="46"/>
      <c r="BV988" s="46"/>
    </row>
    <row r="989" spans="1:74" x14ac:dyDescent="0.2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143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</row>
    <row r="990" spans="1:74" x14ac:dyDescent="0.2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143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</row>
    <row r="991" spans="1:74" x14ac:dyDescent="0.2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143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</row>
    <row r="992" spans="1:74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143"/>
      <c r="BG992" s="46"/>
      <c r="BH992" s="46"/>
      <c r="BI992" s="46"/>
      <c r="BJ992" s="46"/>
      <c r="BK992" s="46"/>
      <c r="BL992" s="46"/>
      <c r="BM992" s="46"/>
      <c r="BN992" s="46"/>
      <c r="BO992" s="46"/>
      <c r="BP992" s="46"/>
      <c r="BQ992" s="46"/>
      <c r="BR992" s="46"/>
      <c r="BS992" s="46"/>
      <c r="BT992" s="46"/>
      <c r="BU992" s="46"/>
      <c r="BV992" s="46"/>
    </row>
    <row r="993" spans="1:74" x14ac:dyDescent="0.2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143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/>
      <c r="BQ993" s="46"/>
      <c r="BR993" s="46"/>
      <c r="BS993" s="46"/>
      <c r="BT993" s="46"/>
      <c r="BU993" s="46"/>
      <c r="BV993" s="46"/>
    </row>
    <row r="994" spans="1:74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143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</row>
    <row r="995" spans="1:74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143"/>
      <c r="BG995" s="46"/>
      <c r="BH995" s="46"/>
      <c r="BI995" s="46"/>
      <c r="BJ995" s="46"/>
      <c r="BK995" s="46"/>
      <c r="BL995" s="46"/>
      <c r="BM995" s="46"/>
      <c r="BN995" s="46"/>
      <c r="BO995" s="46"/>
      <c r="BP995" s="46"/>
      <c r="BQ995" s="46"/>
      <c r="BR995" s="46"/>
      <c r="BS995" s="46"/>
      <c r="BT995" s="46"/>
      <c r="BU995" s="46"/>
      <c r="BV995" s="46"/>
    </row>
    <row r="996" spans="1:74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143"/>
      <c r="BG996" s="46"/>
      <c r="BH996" s="46"/>
      <c r="BI996" s="46"/>
      <c r="BJ996" s="46"/>
      <c r="BK996" s="46"/>
      <c r="BL996" s="46"/>
      <c r="BM996" s="46"/>
      <c r="BN996" s="46"/>
      <c r="BO996" s="46"/>
      <c r="BP996" s="46"/>
      <c r="BQ996" s="46"/>
      <c r="BR996" s="46"/>
      <c r="BS996" s="46"/>
      <c r="BT996" s="46"/>
      <c r="BU996" s="46"/>
      <c r="BV996" s="46"/>
    </row>
    <row r="997" spans="1:74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143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</row>
    <row r="998" spans="1:74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143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6"/>
      <c r="BT998" s="46"/>
      <c r="BU998" s="46"/>
      <c r="BV998" s="46"/>
    </row>
    <row r="999" spans="1:74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143"/>
      <c r="BG999" s="46"/>
      <c r="BH999" s="46"/>
      <c r="BI999" s="46"/>
      <c r="BJ999" s="46"/>
      <c r="BK999" s="46"/>
      <c r="BL999" s="46"/>
      <c r="BM999" s="46"/>
      <c r="BN999" s="46"/>
      <c r="BO999" s="46"/>
      <c r="BP999" s="46"/>
      <c r="BQ999" s="46"/>
      <c r="BR999" s="46"/>
      <c r="BS999" s="46"/>
      <c r="BT999" s="46"/>
      <c r="BU999" s="46"/>
      <c r="BV999" s="46"/>
    </row>
    <row r="1000" spans="1:74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143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6"/>
      <c r="BT1000" s="46"/>
      <c r="BU1000" s="46"/>
      <c r="BV1000" s="46"/>
    </row>
    <row r="1001" spans="1:74" x14ac:dyDescent="0.2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143"/>
      <c r="BG1001" s="46"/>
      <c r="BH1001" s="46"/>
      <c r="BI1001" s="46"/>
      <c r="BJ1001" s="46"/>
      <c r="BK1001" s="46"/>
      <c r="BL1001" s="46"/>
      <c r="BM1001" s="46"/>
      <c r="BN1001" s="46"/>
      <c r="BO1001" s="46"/>
      <c r="BP1001" s="46"/>
      <c r="BQ1001" s="46"/>
      <c r="BR1001" s="46"/>
      <c r="BS1001" s="46"/>
      <c r="BT1001" s="46"/>
      <c r="BU1001" s="46"/>
      <c r="BV1001" s="46"/>
    </row>
    <row r="1002" spans="1:74" x14ac:dyDescent="0.2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143"/>
      <c r="BG1002" s="46"/>
      <c r="BH1002" s="46"/>
      <c r="BI1002" s="46"/>
      <c r="BJ1002" s="46"/>
      <c r="BK1002" s="46"/>
      <c r="BL1002" s="46"/>
      <c r="BM1002" s="46"/>
      <c r="BN1002" s="46"/>
      <c r="BO1002" s="46"/>
      <c r="BP1002" s="46"/>
      <c r="BQ1002" s="46"/>
      <c r="BR1002" s="46"/>
      <c r="BS1002" s="46"/>
      <c r="BT1002" s="46"/>
      <c r="BU1002" s="46"/>
      <c r="BV1002" s="46"/>
    </row>
    <row r="1003" spans="1:74" x14ac:dyDescent="0.2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143"/>
      <c r="BG1003" s="46"/>
      <c r="BH1003" s="46"/>
      <c r="BI1003" s="46"/>
      <c r="BJ1003" s="46"/>
      <c r="BK1003" s="46"/>
      <c r="BL1003" s="46"/>
      <c r="BM1003" s="46"/>
      <c r="BN1003" s="46"/>
      <c r="BO1003" s="46"/>
      <c r="BP1003" s="46"/>
      <c r="BQ1003" s="46"/>
      <c r="BR1003" s="46"/>
      <c r="BS1003" s="46"/>
      <c r="BT1003" s="46"/>
      <c r="BU1003" s="46"/>
      <c r="BV1003" s="46"/>
    </row>
    <row r="1004" spans="1:74" x14ac:dyDescent="0.2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143"/>
      <c r="BG1004" s="46"/>
      <c r="BH1004" s="46"/>
      <c r="BI1004" s="46"/>
      <c r="BJ1004" s="46"/>
      <c r="BK1004" s="46"/>
      <c r="BL1004" s="46"/>
      <c r="BM1004" s="46"/>
      <c r="BN1004" s="46"/>
      <c r="BO1004" s="46"/>
      <c r="BP1004" s="46"/>
      <c r="BQ1004" s="46"/>
      <c r="BR1004" s="46"/>
      <c r="BS1004" s="46"/>
      <c r="BT1004" s="46"/>
      <c r="BU1004" s="46"/>
      <c r="BV1004" s="46"/>
    </row>
    <row r="1005" spans="1:74" x14ac:dyDescent="0.2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143"/>
      <c r="BG1005" s="46"/>
      <c r="BH1005" s="46"/>
      <c r="BI1005" s="46"/>
      <c r="BJ1005" s="46"/>
      <c r="BK1005" s="46"/>
      <c r="BL1005" s="46"/>
      <c r="BM1005" s="46"/>
      <c r="BN1005" s="46"/>
      <c r="BO1005" s="46"/>
      <c r="BP1005" s="46"/>
      <c r="BQ1005" s="46"/>
      <c r="BR1005" s="46"/>
      <c r="BS1005" s="46"/>
      <c r="BT1005" s="46"/>
      <c r="BU1005" s="46"/>
      <c r="BV1005" s="46"/>
    </row>
    <row r="1006" spans="1:74" x14ac:dyDescent="0.2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143"/>
      <c r="BG1006" s="46"/>
      <c r="BH1006" s="46"/>
      <c r="BI1006" s="46"/>
      <c r="BJ1006" s="46"/>
      <c r="BK1006" s="46"/>
      <c r="BL1006" s="46"/>
      <c r="BM1006" s="46"/>
      <c r="BN1006" s="46"/>
      <c r="BO1006" s="46"/>
      <c r="BP1006" s="46"/>
      <c r="BQ1006" s="46"/>
      <c r="BR1006" s="46"/>
      <c r="BS1006" s="46"/>
      <c r="BT1006" s="46"/>
      <c r="BU1006" s="46"/>
      <c r="BV1006" s="46"/>
    </row>
    <row r="1007" spans="1:74" x14ac:dyDescent="0.2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143"/>
      <c r="BG1007" s="46"/>
      <c r="BH1007" s="46"/>
      <c r="BI1007" s="46"/>
      <c r="BJ1007" s="46"/>
      <c r="BK1007" s="46"/>
      <c r="BL1007" s="46"/>
      <c r="BM1007" s="46"/>
      <c r="BN1007" s="46"/>
      <c r="BO1007" s="46"/>
      <c r="BP1007" s="46"/>
      <c r="BQ1007" s="46"/>
      <c r="BR1007" s="46"/>
      <c r="BS1007" s="46"/>
      <c r="BT1007" s="46"/>
      <c r="BU1007" s="46"/>
      <c r="BV1007" s="46"/>
    </row>
    <row r="1008" spans="1:74" x14ac:dyDescent="0.2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143"/>
      <c r="BG1008" s="46"/>
      <c r="BH1008" s="46"/>
      <c r="BI1008" s="46"/>
      <c r="BJ1008" s="46"/>
      <c r="BK1008" s="46"/>
      <c r="BL1008" s="46"/>
      <c r="BM1008" s="46"/>
      <c r="BN1008" s="46"/>
      <c r="BO1008" s="46"/>
      <c r="BP1008" s="46"/>
      <c r="BQ1008" s="46"/>
      <c r="BR1008" s="46"/>
      <c r="BS1008" s="46"/>
      <c r="BT1008" s="46"/>
      <c r="BU1008" s="46"/>
      <c r="BV1008" s="46"/>
    </row>
    <row r="1009" spans="1:74" x14ac:dyDescent="0.2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143"/>
      <c r="BG1009" s="46"/>
      <c r="BH1009" s="46"/>
      <c r="BI1009" s="46"/>
      <c r="BJ1009" s="46"/>
      <c r="BK1009" s="46"/>
      <c r="BL1009" s="46"/>
      <c r="BM1009" s="46"/>
      <c r="BN1009" s="46"/>
      <c r="BO1009" s="46"/>
      <c r="BP1009" s="46"/>
      <c r="BQ1009" s="46"/>
      <c r="BR1009" s="46"/>
      <c r="BS1009" s="46"/>
      <c r="BT1009" s="46"/>
      <c r="BU1009" s="46"/>
      <c r="BV1009" s="46"/>
    </row>
    <row r="1010" spans="1:74" x14ac:dyDescent="0.2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143"/>
      <c r="BG1010" s="46"/>
      <c r="BH1010" s="46"/>
      <c r="BI1010" s="46"/>
      <c r="BJ1010" s="46"/>
      <c r="BK1010" s="46"/>
      <c r="BL1010" s="46"/>
      <c r="BM1010" s="46"/>
      <c r="BN1010" s="46"/>
      <c r="BO1010" s="46"/>
      <c r="BP1010" s="46"/>
      <c r="BQ1010" s="46"/>
      <c r="BR1010" s="46"/>
      <c r="BS1010" s="46"/>
      <c r="BT1010" s="46"/>
      <c r="BU1010" s="46"/>
      <c r="BV1010" s="46"/>
    </row>
    <row r="1011" spans="1:74" x14ac:dyDescent="0.2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143"/>
      <c r="BG1011" s="46"/>
      <c r="BH1011" s="46"/>
      <c r="BI1011" s="46"/>
      <c r="BJ1011" s="46"/>
      <c r="BK1011" s="46"/>
      <c r="BL1011" s="46"/>
      <c r="BM1011" s="46"/>
      <c r="BN1011" s="46"/>
      <c r="BO1011" s="46"/>
      <c r="BP1011" s="46"/>
      <c r="BQ1011" s="46"/>
      <c r="BR1011" s="46"/>
      <c r="BS1011" s="46"/>
      <c r="BT1011" s="46"/>
      <c r="BU1011" s="46"/>
      <c r="BV1011" s="46"/>
    </row>
    <row r="1012" spans="1:74" x14ac:dyDescent="0.2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143"/>
      <c r="BG1012" s="46"/>
      <c r="BH1012" s="46"/>
      <c r="BI1012" s="46"/>
      <c r="BJ1012" s="46"/>
      <c r="BK1012" s="46"/>
      <c r="BL1012" s="46"/>
      <c r="BM1012" s="46"/>
      <c r="BN1012" s="46"/>
      <c r="BO1012" s="46"/>
      <c r="BP1012" s="46"/>
      <c r="BQ1012" s="46"/>
      <c r="BR1012" s="46"/>
      <c r="BS1012" s="46"/>
      <c r="BT1012" s="46"/>
      <c r="BU1012" s="46"/>
      <c r="BV1012" s="46"/>
    </row>
    <row r="1013" spans="1:74" x14ac:dyDescent="0.2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143"/>
      <c r="BG1013" s="46"/>
      <c r="BH1013" s="46"/>
      <c r="BI1013" s="46"/>
      <c r="BJ1013" s="46"/>
      <c r="BK1013" s="46"/>
      <c r="BL1013" s="46"/>
      <c r="BM1013" s="46"/>
      <c r="BN1013" s="46"/>
      <c r="BO1013" s="46"/>
      <c r="BP1013" s="46"/>
      <c r="BQ1013" s="46"/>
      <c r="BR1013" s="46"/>
      <c r="BS1013" s="46"/>
      <c r="BT1013" s="46"/>
      <c r="BU1013" s="46"/>
      <c r="BV1013" s="46"/>
    </row>
    <row r="1014" spans="1:74" x14ac:dyDescent="0.2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143"/>
      <c r="BG1014" s="46"/>
      <c r="BH1014" s="46"/>
      <c r="BI1014" s="46"/>
      <c r="BJ1014" s="46"/>
      <c r="BK1014" s="46"/>
      <c r="BL1014" s="46"/>
      <c r="BM1014" s="46"/>
      <c r="BN1014" s="46"/>
      <c r="BO1014" s="46"/>
      <c r="BP1014" s="46"/>
      <c r="BQ1014" s="46"/>
      <c r="BR1014" s="46"/>
      <c r="BS1014" s="46"/>
      <c r="BT1014" s="46"/>
      <c r="BU1014" s="46"/>
      <c r="BV1014" s="46"/>
    </row>
    <row r="1015" spans="1:74" x14ac:dyDescent="0.2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143"/>
      <c r="BG1015" s="46"/>
      <c r="BH1015" s="46"/>
      <c r="BI1015" s="46"/>
      <c r="BJ1015" s="46"/>
      <c r="BK1015" s="46"/>
      <c r="BL1015" s="46"/>
      <c r="BM1015" s="46"/>
      <c r="BN1015" s="46"/>
      <c r="BO1015" s="46"/>
      <c r="BP1015" s="46"/>
      <c r="BQ1015" s="46"/>
      <c r="BR1015" s="46"/>
      <c r="BS1015" s="46"/>
      <c r="BT1015" s="46"/>
      <c r="BU1015" s="46"/>
      <c r="BV1015" s="46"/>
    </row>
    <row r="1016" spans="1:74" x14ac:dyDescent="0.2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143"/>
      <c r="BG1016" s="46"/>
      <c r="BH1016" s="46"/>
      <c r="BI1016" s="46"/>
      <c r="BJ1016" s="46"/>
      <c r="BK1016" s="46"/>
      <c r="BL1016" s="46"/>
      <c r="BM1016" s="46"/>
      <c r="BN1016" s="46"/>
      <c r="BO1016" s="46"/>
      <c r="BP1016" s="46"/>
      <c r="BQ1016" s="46"/>
      <c r="BR1016" s="46"/>
      <c r="BS1016" s="46"/>
      <c r="BT1016" s="46"/>
      <c r="BU1016" s="46"/>
      <c r="BV1016" s="46"/>
    </row>
    <row r="1017" spans="1:74" x14ac:dyDescent="0.2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143"/>
      <c r="BG1017" s="46"/>
      <c r="BH1017" s="46"/>
      <c r="BI1017" s="46"/>
      <c r="BJ1017" s="46"/>
      <c r="BK1017" s="46"/>
      <c r="BL1017" s="46"/>
      <c r="BM1017" s="46"/>
      <c r="BN1017" s="46"/>
      <c r="BO1017" s="46"/>
      <c r="BP1017" s="46"/>
      <c r="BQ1017" s="46"/>
      <c r="BR1017" s="46"/>
      <c r="BS1017" s="46"/>
      <c r="BT1017" s="46"/>
      <c r="BU1017" s="46"/>
      <c r="BV1017" s="46"/>
    </row>
    <row r="1018" spans="1:74" x14ac:dyDescent="0.2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143"/>
      <c r="BG1018" s="46"/>
      <c r="BH1018" s="46"/>
      <c r="BI1018" s="46"/>
      <c r="BJ1018" s="46"/>
      <c r="BK1018" s="46"/>
      <c r="BL1018" s="46"/>
      <c r="BM1018" s="46"/>
      <c r="BN1018" s="46"/>
      <c r="BO1018" s="46"/>
      <c r="BP1018" s="46"/>
      <c r="BQ1018" s="46"/>
      <c r="BR1018" s="46"/>
      <c r="BS1018" s="46"/>
      <c r="BT1018" s="46"/>
      <c r="BU1018" s="46"/>
      <c r="BV1018" s="46"/>
    </row>
    <row r="1019" spans="1:74" x14ac:dyDescent="0.2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143"/>
      <c r="BG1019" s="46"/>
      <c r="BH1019" s="46"/>
      <c r="BI1019" s="46"/>
      <c r="BJ1019" s="46"/>
      <c r="BK1019" s="46"/>
      <c r="BL1019" s="46"/>
      <c r="BM1019" s="46"/>
      <c r="BN1019" s="46"/>
      <c r="BO1019" s="46"/>
      <c r="BP1019" s="46"/>
      <c r="BQ1019" s="46"/>
      <c r="BR1019" s="46"/>
      <c r="BS1019" s="46"/>
      <c r="BT1019" s="46"/>
      <c r="BU1019" s="46"/>
      <c r="BV1019" s="46"/>
    </row>
    <row r="1020" spans="1:74" x14ac:dyDescent="0.2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143"/>
      <c r="BG1020" s="46"/>
      <c r="BH1020" s="46"/>
      <c r="BI1020" s="46"/>
      <c r="BJ1020" s="46"/>
      <c r="BK1020" s="46"/>
      <c r="BL1020" s="46"/>
      <c r="BM1020" s="46"/>
      <c r="BN1020" s="46"/>
      <c r="BO1020" s="46"/>
      <c r="BP1020" s="46"/>
      <c r="BQ1020" s="46"/>
      <c r="BR1020" s="46"/>
      <c r="BS1020" s="46"/>
      <c r="BT1020" s="46"/>
      <c r="BU1020" s="46"/>
      <c r="BV1020" s="46"/>
    </row>
    <row r="1021" spans="1:74" x14ac:dyDescent="0.2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143"/>
      <c r="BG1021" s="46"/>
      <c r="BH1021" s="46"/>
      <c r="BI1021" s="46"/>
      <c r="BJ1021" s="46"/>
      <c r="BK1021" s="46"/>
      <c r="BL1021" s="46"/>
      <c r="BM1021" s="46"/>
      <c r="BN1021" s="46"/>
      <c r="BO1021" s="46"/>
      <c r="BP1021" s="46"/>
      <c r="BQ1021" s="46"/>
      <c r="BR1021" s="46"/>
      <c r="BS1021" s="46"/>
      <c r="BT1021" s="46"/>
      <c r="BU1021" s="46"/>
      <c r="BV1021" s="46"/>
    </row>
    <row r="1022" spans="1:74" x14ac:dyDescent="0.2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143"/>
      <c r="BG1022" s="46"/>
      <c r="BH1022" s="46"/>
      <c r="BI1022" s="46"/>
      <c r="BJ1022" s="46"/>
      <c r="BK1022" s="46"/>
      <c r="BL1022" s="46"/>
      <c r="BM1022" s="46"/>
      <c r="BN1022" s="46"/>
      <c r="BO1022" s="46"/>
      <c r="BP1022" s="46"/>
      <c r="BQ1022" s="46"/>
      <c r="BR1022" s="46"/>
      <c r="BS1022" s="46"/>
      <c r="BT1022" s="46"/>
      <c r="BU1022" s="46"/>
      <c r="BV1022" s="46"/>
    </row>
    <row r="1023" spans="1:74" x14ac:dyDescent="0.2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143"/>
      <c r="BG1023" s="46"/>
      <c r="BH1023" s="46"/>
      <c r="BI1023" s="46"/>
      <c r="BJ1023" s="46"/>
      <c r="BK1023" s="46"/>
      <c r="BL1023" s="46"/>
      <c r="BM1023" s="46"/>
      <c r="BN1023" s="46"/>
      <c r="BO1023" s="46"/>
      <c r="BP1023" s="46"/>
      <c r="BQ1023" s="46"/>
      <c r="BR1023" s="46"/>
      <c r="BS1023" s="46"/>
      <c r="BT1023" s="46"/>
      <c r="BU1023" s="46"/>
      <c r="BV1023" s="46"/>
    </row>
    <row r="1024" spans="1:74" x14ac:dyDescent="0.2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143"/>
      <c r="BG1024" s="46"/>
      <c r="BH1024" s="46"/>
      <c r="BI1024" s="46"/>
      <c r="BJ1024" s="46"/>
      <c r="BK1024" s="46"/>
      <c r="BL1024" s="46"/>
      <c r="BM1024" s="46"/>
      <c r="BN1024" s="46"/>
      <c r="BO1024" s="46"/>
      <c r="BP1024" s="46"/>
      <c r="BQ1024" s="46"/>
      <c r="BR1024" s="46"/>
      <c r="BS1024" s="46"/>
      <c r="BT1024" s="46"/>
      <c r="BU1024" s="46"/>
      <c r="BV1024" s="46"/>
    </row>
    <row r="1025" spans="1:74" x14ac:dyDescent="0.2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143"/>
      <c r="BG1025" s="46"/>
      <c r="BH1025" s="46"/>
      <c r="BI1025" s="46"/>
      <c r="BJ1025" s="46"/>
      <c r="BK1025" s="46"/>
      <c r="BL1025" s="46"/>
      <c r="BM1025" s="46"/>
      <c r="BN1025" s="46"/>
      <c r="BO1025" s="46"/>
      <c r="BP1025" s="46"/>
      <c r="BQ1025" s="46"/>
      <c r="BR1025" s="46"/>
      <c r="BS1025" s="46"/>
      <c r="BT1025" s="46"/>
      <c r="BU1025" s="46"/>
      <c r="BV1025" s="46"/>
    </row>
    <row r="1026" spans="1:74" x14ac:dyDescent="0.2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143"/>
      <c r="BG1026" s="46"/>
      <c r="BH1026" s="46"/>
      <c r="BI1026" s="46"/>
      <c r="BJ1026" s="46"/>
      <c r="BK1026" s="46"/>
      <c r="BL1026" s="46"/>
      <c r="BM1026" s="46"/>
      <c r="BN1026" s="46"/>
      <c r="BO1026" s="46"/>
      <c r="BP1026" s="46"/>
      <c r="BQ1026" s="46"/>
      <c r="BR1026" s="46"/>
      <c r="BS1026" s="46"/>
      <c r="BT1026" s="46"/>
      <c r="BU1026" s="46"/>
      <c r="BV1026" s="46"/>
    </row>
    <row r="1027" spans="1:74" x14ac:dyDescent="0.2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143"/>
      <c r="BG1027" s="46"/>
      <c r="BH1027" s="46"/>
      <c r="BI1027" s="46"/>
      <c r="BJ1027" s="46"/>
      <c r="BK1027" s="46"/>
      <c r="BL1027" s="46"/>
      <c r="BM1027" s="46"/>
      <c r="BN1027" s="46"/>
      <c r="BO1027" s="46"/>
      <c r="BP1027" s="46"/>
      <c r="BQ1027" s="46"/>
      <c r="BR1027" s="46"/>
      <c r="BS1027" s="46"/>
      <c r="BT1027" s="46"/>
      <c r="BU1027" s="46"/>
      <c r="BV1027" s="46"/>
    </row>
    <row r="1028" spans="1:74" x14ac:dyDescent="0.2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143"/>
      <c r="BG1028" s="46"/>
      <c r="BH1028" s="46"/>
      <c r="BI1028" s="46"/>
      <c r="BJ1028" s="46"/>
      <c r="BK1028" s="46"/>
      <c r="BL1028" s="46"/>
      <c r="BM1028" s="46"/>
      <c r="BN1028" s="46"/>
      <c r="BO1028" s="46"/>
      <c r="BP1028" s="46"/>
      <c r="BQ1028" s="46"/>
      <c r="BR1028" s="46"/>
      <c r="BS1028" s="46"/>
      <c r="BT1028" s="46"/>
      <c r="BU1028" s="46"/>
      <c r="BV1028" s="46"/>
    </row>
    <row r="1029" spans="1:74" x14ac:dyDescent="0.2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143"/>
      <c r="BG1029" s="46"/>
      <c r="BH1029" s="46"/>
      <c r="BI1029" s="46"/>
      <c r="BJ1029" s="46"/>
      <c r="BK1029" s="46"/>
      <c r="BL1029" s="46"/>
      <c r="BM1029" s="46"/>
      <c r="BN1029" s="46"/>
      <c r="BO1029" s="46"/>
      <c r="BP1029" s="46"/>
      <c r="BQ1029" s="46"/>
      <c r="BR1029" s="46"/>
      <c r="BS1029" s="46"/>
      <c r="BT1029" s="46"/>
      <c r="BU1029" s="46"/>
      <c r="BV1029" s="46"/>
    </row>
    <row r="1030" spans="1:74" x14ac:dyDescent="0.2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143"/>
      <c r="BG1030" s="46"/>
      <c r="BH1030" s="46"/>
      <c r="BI1030" s="46"/>
      <c r="BJ1030" s="46"/>
      <c r="BK1030" s="46"/>
      <c r="BL1030" s="46"/>
      <c r="BM1030" s="46"/>
      <c r="BN1030" s="46"/>
      <c r="BO1030" s="46"/>
      <c r="BP1030" s="46"/>
      <c r="BQ1030" s="46"/>
      <c r="BR1030" s="46"/>
      <c r="BS1030" s="46"/>
      <c r="BT1030" s="46"/>
      <c r="BU1030" s="46"/>
      <c r="BV1030" s="46"/>
    </row>
    <row r="1031" spans="1:74" x14ac:dyDescent="0.2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143"/>
      <c r="BG1031" s="46"/>
      <c r="BH1031" s="46"/>
      <c r="BI1031" s="46"/>
      <c r="BJ1031" s="46"/>
      <c r="BK1031" s="46"/>
      <c r="BL1031" s="46"/>
      <c r="BM1031" s="46"/>
      <c r="BN1031" s="46"/>
      <c r="BO1031" s="46"/>
      <c r="BP1031" s="46"/>
      <c r="BQ1031" s="46"/>
      <c r="BR1031" s="46"/>
      <c r="BS1031" s="46"/>
      <c r="BT1031" s="46"/>
      <c r="BU1031" s="46"/>
      <c r="BV1031" s="46"/>
    </row>
    <row r="1032" spans="1:74" x14ac:dyDescent="0.2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143"/>
      <c r="BG1032" s="46"/>
      <c r="BH1032" s="46"/>
      <c r="BI1032" s="46"/>
      <c r="BJ1032" s="46"/>
      <c r="BK1032" s="46"/>
      <c r="BL1032" s="46"/>
      <c r="BM1032" s="46"/>
      <c r="BN1032" s="46"/>
      <c r="BO1032" s="46"/>
      <c r="BP1032" s="46"/>
      <c r="BQ1032" s="46"/>
      <c r="BR1032" s="46"/>
      <c r="BS1032" s="46"/>
      <c r="BT1032" s="46"/>
      <c r="BU1032" s="46"/>
      <c r="BV1032" s="46"/>
    </row>
    <row r="1033" spans="1:74" x14ac:dyDescent="0.2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143"/>
      <c r="BG1033" s="46"/>
      <c r="BH1033" s="46"/>
      <c r="BI1033" s="46"/>
      <c r="BJ1033" s="46"/>
      <c r="BK1033" s="46"/>
      <c r="BL1033" s="46"/>
      <c r="BM1033" s="46"/>
      <c r="BN1033" s="46"/>
      <c r="BO1033" s="46"/>
      <c r="BP1033" s="46"/>
      <c r="BQ1033" s="46"/>
      <c r="BR1033" s="46"/>
      <c r="BS1033" s="46"/>
      <c r="BT1033" s="46"/>
      <c r="BU1033" s="46"/>
      <c r="BV1033" s="46"/>
    </row>
    <row r="1034" spans="1:74" x14ac:dyDescent="0.2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143"/>
      <c r="BG1034" s="46"/>
      <c r="BH1034" s="46"/>
      <c r="BI1034" s="46"/>
      <c r="BJ1034" s="46"/>
      <c r="BK1034" s="46"/>
      <c r="BL1034" s="46"/>
      <c r="BM1034" s="46"/>
      <c r="BN1034" s="46"/>
      <c r="BO1034" s="46"/>
      <c r="BP1034" s="46"/>
      <c r="BQ1034" s="46"/>
      <c r="BR1034" s="46"/>
      <c r="BS1034" s="46"/>
      <c r="BT1034" s="46"/>
      <c r="BU1034" s="46"/>
      <c r="BV1034" s="46"/>
    </row>
    <row r="1035" spans="1:74" x14ac:dyDescent="0.2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143"/>
      <c r="BG1035" s="46"/>
      <c r="BH1035" s="46"/>
      <c r="BI1035" s="46"/>
      <c r="BJ1035" s="46"/>
      <c r="BK1035" s="46"/>
      <c r="BL1035" s="46"/>
      <c r="BM1035" s="46"/>
      <c r="BN1035" s="46"/>
      <c r="BO1035" s="46"/>
      <c r="BP1035" s="46"/>
      <c r="BQ1035" s="46"/>
      <c r="BR1035" s="46"/>
      <c r="BS1035" s="46"/>
      <c r="BT1035" s="46"/>
      <c r="BU1035" s="46"/>
      <c r="BV1035" s="46"/>
    </row>
    <row r="1036" spans="1:74" x14ac:dyDescent="0.2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143"/>
      <c r="BG1036" s="46"/>
      <c r="BH1036" s="46"/>
      <c r="BI1036" s="46"/>
      <c r="BJ1036" s="46"/>
      <c r="BK1036" s="46"/>
      <c r="BL1036" s="46"/>
      <c r="BM1036" s="46"/>
      <c r="BN1036" s="46"/>
      <c r="BO1036" s="46"/>
      <c r="BP1036" s="46"/>
      <c r="BQ1036" s="46"/>
      <c r="BR1036" s="46"/>
      <c r="BS1036" s="46"/>
      <c r="BT1036" s="46"/>
      <c r="BU1036" s="46"/>
      <c r="BV1036" s="46"/>
    </row>
    <row r="1037" spans="1:74" x14ac:dyDescent="0.2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143"/>
      <c r="BG1037" s="46"/>
      <c r="BH1037" s="46"/>
      <c r="BI1037" s="46"/>
      <c r="BJ1037" s="46"/>
      <c r="BK1037" s="46"/>
      <c r="BL1037" s="46"/>
      <c r="BM1037" s="46"/>
      <c r="BN1037" s="46"/>
      <c r="BO1037" s="46"/>
      <c r="BP1037" s="46"/>
      <c r="BQ1037" s="46"/>
      <c r="BR1037" s="46"/>
      <c r="BS1037" s="46"/>
      <c r="BT1037" s="46"/>
      <c r="BU1037" s="46"/>
      <c r="BV1037" s="46"/>
    </row>
    <row r="1038" spans="1:74" x14ac:dyDescent="0.2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143"/>
      <c r="BG1038" s="46"/>
      <c r="BH1038" s="46"/>
      <c r="BI1038" s="46"/>
      <c r="BJ1038" s="46"/>
      <c r="BK1038" s="46"/>
      <c r="BL1038" s="46"/>
      <c r="BM1038" s="46"/>
      <c r="BN1038" s="46"/>
      <c r="BO1038" s="46"/>
      <c r="BP1038" s="46"/>
      <c r="BQ1038" s="46"/>
      <c r="BR1038" s="46"/>
      <c r="BS1038" s="46"/>
      <c r="BT1038" s="46"/>
      <c r="BU1038" s="46"/>
      <c r="BV1038" s="46"/>
    </row>
    <row r="1039" spans="1:74" x14ac:dyDescent="0.2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143"/>
      <c r="BG1039" s="46"/>
      <c r="BH1039" s="46"/>
      <c r="BI1039" s="46"/>
      <c r="BJ1039" s="46"/>
      <c r="BK1039" s="46"/>
      <c r="BL1039" s="46"/>
      <c r="BM1039" s="46"/>
      <c r="BN1039" s="46"/>
      <c r="BO1039" s="46"/>
      <c r="BP1039" s="46"/>
      <c r="BQ1039" s="46"/>
      <c r="BR1039" s="46"/>
      <c r="BS1039" s="46"/>
      <c r="BT1039" s="46"/>
      <c r="BU1039" s="46"/>
      <c r="BV1039" s="46"/>
    </row>
    <row r="1040" spans="1:74" x14ac:dyDescent="0.2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143"/>
      <c r="BG1040" s="46"/>
      <c r="BH1040" s="46"/>
      <c r="BI1040" s="46"/>
      <c r="BJ1040" s="46"/>
      <c r="BK1040" s="46"/>
      <c r="BL1040" s="46"/>
      <c r="BM1040" s="46"/>
      <c r="BN1040" s="46"/>
      <c r="BO1040" s="46"/>
      <c r="BP1040" s="46"/>
      <c r="BQ1040" s="46"/>
      <c r="BR1040" s="46"/>
      <c r="BS1040" s="46"/>
      <c r="BT1040" s="46"/>
      <c r="BU1040" s="46"/>
      <c r="BV1040" s="46"/>
    </row>
    <row r="1041" spans="1:74" x14ac:dyDescent="0.2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143"/>
      <c r="BG1041" s="46"/>
      <c r="BH1041" s="46"/>
      <c r="BI1041" s="46"/>
      <c r="BJ1041" s="46"/>
      <c r="BK1041" s="46"/>
      <c r="BL1041" s="46"/>
      <c r="BM1041" s="46"/>
      <c r="BN1041" s="46"/>
      <c r="BO1041" s="46"/>
      <c r="BP1041" s="46"/>
      <c r="BQ1041" s="46"/>
      <c r="BR1041" s="46"/>
      <c r="BS1041" s="46"/>
      <c r="BT1041" s="46"/>
      <c r="BU1041" s="46"/>
      <c r="BV1041" s="46"/>
    </row>
    <row r="1042" spans="1:74" x14ac:dyDescent="0.2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143"/>
      <c r="BG1042" s="46"/>
      <c r="BH1042" s="46"/>
      <c r="BI1042" s="46"/>
      <c r="BJ1042" s="46"/>
      <c r="BK1042" s="46"/>
      <c r="BL1042" s="46"/>
      <c r="BM1042" s="46"/>
      <c r="BN1042" s="46"/>
      <c r="BO1042" s="46"/>
      <c r="BP1042" s="46"/>
      <c r="BQ1042" s="46"/>
      <c r="BR1042" s="46"/>
      <c r="BS1042" s="46"/>
      <c r="BT1042" s="46"/>
      <c r="BU1042" s="46"/>
      <c r="BV1042" s="46"/>
    </row>
    <row r="1043" spans="1:74" x14ac:dyDescent="0.2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143"/>
      <c r="BG1043" s="46"/>
      <c r="BH1043" s="46"/>
      <c r="BI1043" s="46"/>
      <c r="BJ1043" s="46"/>
      <c r="BK1043" s="46"/>
      <c r="BL1043" s="46"/>
      <c r="BM1043" s="46"/>
      <c r="BN1043" s="46"/>
      <c r="BO1043" s="46"/>
      <c r="BP1043" s="46"/>
      <c r="BQ1043" s="46"/>
      <c r="BR1043" s="46"/>
      <c r="BS1043" s="46"/>
      <c r="BT1043" s="46"/>
      <c r="BU1043" s="46"/>
      <c r="BV1043" s="46"/>
    </row>
    <row r="1044" spans="1:74" x14ac:dyDescent="0.2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143"/>
      <c r="BG1044" s="46"/>
      <c r="BH1044" s="46"/>
      <c r="BI1044" s="46"/>
      <c r="BJ1044" s="46"/>
      <c r="BK1044" s="46"/>
      <c r="BL1044" s="46"/>
      <c r="BM1044" s="46"/>
      <c r="BN1044" s="46"/>
      <c r="BO1044" s="46"/>
      <c r="BP1044" s="46"/>
      <c r="BQ1044" s="46"/>
      <c r="BR1044" s="46"/>
      <c r="BS1044" s="46"/>
      <c r="BT1044" s="46"/>
      <c r="BU1044" s="46"/>
      <c r="BV1044" s="46"/>
    </row>
    <row r="1045" spans="1:74" x14ac:dyDescent="0.2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143"/>
      <c r="BG1045" s="46"/>
      <c r="BH1045" s="46"/>
      <c r="BI1045" s="46"/>
      <c r="BJ1045" s="46"/>
      <c r="BK1045" s="46"/>
      <c r="BL1045" s="46"/>
      <c r="BM1045" s="46"/>
      <c r="BN1045" s="46"/>
      <c r="BO1045" s="46"/>
      <c r="BP1045" s="46"/>
      <c r="BQ1045" s="46"/>
      <c r="BR1045" s="46"/>
      <c r="BS1045" s="46"/>
      <c r="BT1045" s="46"/>
      <c r="BU1045" s="46"/>
      <c r="BV1045" s="46"/>
    </row>
    <row r="1046" spans="1:74" x14ac:dyDescent="0.2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143"/>
      <c r="BG1046" s="46"/>
      <c r="BH1046" s="46"/>
      <c r="BI1046" s="46"/>
      <c r="BJ1046" s="46"/>
      <c r="BK1046" s="46"/>
      <c r="BL1046" s="46"/>
      <c r="BM1046" s="46"/>
      <c r="BN1046" s="46"/>
      <c r="BO1046" s="46"/>
      <c r="BP1046" s="46"/>
      <c r="BQ1046" s="46"/>
      <c r="BR1046" s="46"/>
      <c r="BS1046" s="46"/>
      <c r="BT1046" s="46"/>
      <c r="BU1046" s="46"/>
      <c r="BV1046" s="46"/>
    </row>
    <row r="1047" spans="1:74" x14ac:dyDescent="0.2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143"/>
      <c r="BG1047" s="46"/>
      <c r="BH1047" s="46"/>
      <c r="BI1047" s="46"/>
      <c r="BJ1047" s="46"/>
      <c r="BK1047" s="46"/>
      <c r="BL1047" s="46"/>
      <c r="BM1047" s="46"/>
      <c r="BN1047" s="46"/>
      <c r="BO1047" s="46"/>
      <c r="BP1047" s="46"/>
      <c r="BQ1047" s="46"/>
      <c r="BR1047" s="46"/>
      <c r="BS1047" s="46"/>
      <c r="BT1047" s="46"/>
      <c r="BU1047" s="46"/>
      <c r="BV1047" s="46"/>
    </row>
    <row r="1048" spans="1:74" x14ac:dyDescent="0.2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143"/>
      <c r="BG1048" s="46"/>
      <c r="BH1048" s="46"/>
      <c r="BI1048" s="46"/>
      <c r="BJ1048" s="46"/>
      <c r="BK1048" s="46"/>
      <c r="BL1048" s="46"/>
      <c r="BM1048" s="46"/>
      <c r="BN1048" s="46"/>
      <c r="BO1048" s="46"/>
      <c r="BP1048" s="46"/>
      <c r="BQ1048" s="46"/>
      <c r="BR1048" s="46"/>
      <c r="BS1048" s="46"/>
      <c r="BT1048" s="46"/>
      <c r="BU1048" s="46"/>
      <c r="BV1048" s="46"/>
    </row>
    <row r="1049" spans="1:74" x14ac:dyDescent="0.2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143"/>
      <c r="BG1049" s="46"/>
      <c r="BH1049" s="46"/>
      <c r="BI1049" s="46"/>
      <c r="BJ1049" s="46"/>
      <c r="BK1049" s="46"/>
      <c r="BL1049" s="46"/>
      <c r="BM1049" s="46"/>
      <c r="BN1049" s="46"/>
      <c r="BO1049" s="46"/>
      <c r="BP1049" s="46"/>
      <c r="BQ1049" s="46"/>
      <c r="BR1049" s="46"/>
      <c r="BS1049" s="46"/>
      <c r="BT1049" s="46"/>
      <c r="BU1049" s="46"/>
      <c r="BV1049" s="46"/>
    </row>
    <row r="1050" spans="1:74" x14ac:dyDescent="0.2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143"/>
      <c r="BG1050" s="46"/>
      <c r="BH1050" s="46"/>
      <c r="BI1050" s="46"/>
      <c r="BJ1050" s="46"/>
      <c r="BK1050" s="46"/>
      <c r="BL1050" s="46"/>
      <c r="BM1050" s="46"/>
      <c r="BN1050" s="46"/>
      <c r="BO1050" s="46"/>
      <c r="BP1050" s="46"/>
      <c r="BQ1050" s="46"/>
      <c r="BR1050" s="46"/>
      <c r="BS1050" s="46"/>
      <c r="BT1050" s="46"/>
      <c r="BU1050" s="46"/>
      <c r="BV1050" s="46"/>
    </row>
    <row r="1051" spans="1:74" x14ac:dyDescent="0.2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143"/>
      <c r="BG1051" s="46"/>
      <c r="BH1051" s="46"/>
      <c r="BI1051" s="46"/>
      <c r="BJ1051" s="46"/>
      <c r="BK1051" s="46"/>
      <c r="BL1051" s="46"/>
      <c r="BM1051" s="46"/>
      <c r="BN1051" s="46"/>
      <c r="BO1051" s="46"/>
      <c r="BP1051" s="46"/>
      <c r="BQ1051" s="46"/>
      <c r="BR1051" s="46"/>
      <c r="BS1051" s="46"/>
      <c r="BT1051" s="46"/>
      <c r="BU1051" s="46"/>
      <c r="BV1051" s="46"/>
    </row>
    <row r="1052" spans="1:74" x14ac:dyDescent="0.2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143"/>
      <c r="BG1052" s="46"/>
      <c r="BH1052" s="46"/>
      <c r="BI1052" s="46"/>
      <c r="BJ1052" s="46"/>
      <c r="BK1052" s="46"/>
      <c r="BL1052" s="46"/>
      <c r="BM1052" s="46"/>
      <c r="BN1052" s="46"/>
      <c r="BO1052" s="46"/>
      <c r="BP1052" s="46"/>
      <c r="BQ1052" s="46"/>
      <c r="BR1052" s="46"/>
      <c r="BS1052" s="46"/>
      <c r="BT1052" s="46"/>
      <c r="BU1052" s="46"/>
      <c r="BV1052" s="46"/>
    </row>
    <row r="1053" spans="1:74" x14ac:dyDescent="0.2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143"/>
      <c r="BG1053" s="46"/>
      <c r="BH1053" s="46"/>
      <c r="BI1053" s="46"/>
      <c r="BJ1053" s="46"/>
      <c r="BK1053" s="46"/>
      <c r="BL1053" s="46"/>
      <c r="BM1053" s="46"/>
      <c r="BN1053" s="46"/>
      <c r="BO1053" s="46"/>
      <c r="BP1053" s="46"/>
      <c r="BQ1053" s="46"/>
      <c r="BR1053" s="46"/>
      <c r="BS1053" s="46"/>
      <c r="BT1053" s="46"/>
      <c r="BU1053" s="46"/>
      <c r="BV1053" s="46"/>
    </row>
    <row r="1054" spans="1:74" x14ac:dyDescent="0.2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143"/>
      <c r="BG1054" s="46"/>
      <c r="BH1054" s="46"/>
      <c r="BI1054" s="46"/>
      <c r="BJ1054" s="46"/>
      <c r="BK1054" s="46"/>
      <c r="BL1054" s="46"/>
      <c r="BM1054" s="46"/>
      <c r="BN1054" s="46"/>
      <c r="BO1054" s="46"/>
      <c r="BP1054" s="46"/>
      <c r="BQ1054" s="46"/>
      <c r="BR1054" s="46"/>
      <c r="BS1054" s="46"/>
      <c r="BT1054" s="46"/>
      <c r="BU1054" s="46"/>
      <c r="BV1054" s="46"/>
    </row>
    <row r="1055" spans="1:74" x14ac:dyDescent="0.2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143"/>
      <c r="BG1055" s="46"/>
      <c r="BH1055" s="46"/>
      <c r="BI1055" s="46"/>
      <c r="BJ1055" s="46"/>
      <c r="BK1055" s="46"/>
      <c r="BL1055" s="46"/>
      <c r="BM1055" s="46"/>
      <c r="BN1055" s="46"/>
      <c r="BO1055" s="46"/>
      <c r="BP1055" s="46"/>
      <c r="BQ1055" s="46"/>
      <c r="BR1055" s="46"/>
      <c r="BS1055" s="46"/>
      <c r="BT1055" s="46"/>
      <c r="BU1055" s="46"/>
      <c r="BV1055" s="46"/>
    </row>
    <row r="1056" spans="1:74" x14ac:dyDescent="0.2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143"/>
      <c r="BG1056" s="46"/>
      <c r="BH1056" s="46"/>
      <c r="BI1056" s="46"/>
      <c r="BJ1056" s="46"/>
      <c r="BK1056" s="46"/>
      <c r="BL1056" s="46"/>
      <c r="BM1056" s="46"/>
      <c r="BN1056" s="46"/>
      <c r="BO1056" s="46"/>
      <c r="BP1056" s="46"/>
      <c r="BQ1056" s="46"/>
      <c r="BR1056" s="46"/>
      <c r="BS1056" s="46"/>
      <c r="BT1056" s="46"/>
      <c r="BU1056" s="46"/>
      <c r="BV1056" s="46"/>
    </row>
    <row r="1057" spans="1:74" x14ac:dyDescent="0.2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143"/>
      <c r="BG1057" s="46"/>
      <c r="BH1057" s="46"/>
      <c r="BI1057" s="46"/>
      <c r="BJ1057" s="46"/>
      <c r="BK1057" s="46"/>
      <c r="BL1057" s="46"/>
      <c r="BM1057" s="46"/>
      <c r="BN1057" s="46"/>
      <c r="BO1057" s="46"/>
      <c r="BP1057" s="46"/>
      <c r="BQ1057" s="46"/>
      <c r="BR1057" s="46"/>
      <c r="BS1057" s="46"/>
      <c r="BT1057" s="46"/>
      <c r="BU1057" s="46"/>
      <c r="BV1057" s="46"/>
    </row>
    <row r="1058" spans="1:74" x14ac:dyDescent="0.2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143"/>
      <c r="BG1058" s="46"/>
      <c r="BH1058" s="46"/>
      <c r="BI1058" s="46"/>
      <c r="BJ1058" s="46"/>
      <c r="BK1058" s="46"/>
      <c r="BL1058" s="46"/>
      <c r="BM1058" s="46"/>
      <c r="BN1058" s="46"/>
      <c r="BO1058" s="46"/>
      <c r="BP1058" s="46"/>
      <c r="BQ1058" s="46"/>
      <c r="BR1058" s="46"/>
      <c r="BS1058" s="46"/>
      <c r="BT1058" s="46"/>
      <c r="BU1058" s="46"/>
      <c r="BV1058" s="46"/>
    </row>
    <row r="1059" spans="1:74" x14ac:dyDescent="0.2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143"/>
      <c r="BG1059" s="46"/>
      <c r="BH1059" s="46"/>
      <c r="BI1059" s="46"/>
      <c r="BJ1059" s="46"/>
      <c r="BK1059" s="46"/>
      <c r="BL1059" s="46"/>
      <c r="BM1059" s="46"/>
      <c r="BN1059" s="46"/>
      <c r="BO1059" s="46"/>
      <c r="BP1059" s="46"/>
      <c r="BQ1059" s="46"/>
      <c r="BR1059" s="46"/>
      <c r="BS1059" s="46"/>
      <c r="BT1059" s="46"/>
      <c r="BU1059" s="46"/>
      <c r="BV1059" s="46"/>
    </row>
    <row r="1060" spans="1:74" x14ac:dyDescent="0.2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143"/>
      <c r="BG1060" s="46"/>
      <c r="BH1060" s="46"/>
      <c r="BI1060" s="46"/>
      <c r="BJ1060" s="46"/>
      <c r="BK1060" s="46"/>
      <c r="BL1060" s="46"/>
      <c r="BM1060" s="46"/>
      <c r="BN1060" s="46"/>
      <c r="BO1060" s="46"/>
      <c r="BP1060" s="46"/>
      <c r="BQ1060" s="46"/>
      <c r="BR1060" s="46"/>
      <c r="BS1060" s="46"/>
      <c r="BT1060" s="46"/>
      <c r="BU1060" s="46"/>
      <c r="BV1060" s="46"/>
    </row>
    <row r="1061" spans="1:74" x14ac:dyDescent="0.2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143"/>
      <c r="BG1061" s="46"/>
      <c r="BH1061" s="46"/>
      <c r="BI1061" s="46"/>
      <c r="BJ1061" s="46"/>
      <c r="BK1061" s="46"/>
      <c r="BL1061" s="46"/>
      <c r="BM1061" s="46"/>
      <c r="BN1061" s="46"/>
      <c r="BO1061" s="46"/>
      <c r="BP1061" s="46"/>
      <c r="BQ1061" s="46"/>
      <c r="BR1061" s="46"/>
      <c r="BS1061" s="46"/>
      <c r="BT1061" s="46"/>
      <c r="BU1061" s="46"/>
      <c r="BV1061" s="46"/>
    </row>
    <row r="1062" spans="1:74" x14ac:dyDescent="0.2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143"/>
      <c r="BG1062" s="46"/>
      <c r="BH1062" s="46"/>
      <c r="BI1062" s="46"/>
      <c r="BJ1062" s="46"/>
      <c r="BK1062" s="46"/>
      <c r="BL1062" s="46"/>
      <c r="BM1062" s="46"/>
      <c r="BN1062" s="46"/>
      <c r="BO1062" s="46"/>
      <c r="BP1062" s="46"/>
      <c r="BQ1062" s="46"/>
      <c r="BR1062" s="46"/>
      <c r="BS1062" s="46"/>
      <c r="BT1062" s="46"/>
      <c r="BU1062" s="46"/>
      <c r="BV1062" s="46"/>
    </row>
    <row r="1063" spans="1:74" x14ac:dyDescent="0.2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143"/>
      <c r="BG1063" s="46"/>
      <c r="BH1063" s="46"/>
      <c r="BI1063" s="46"/>
      <c r="BJ1063" s="46"/>
      <c r="BK1063" s="46"/>
      <c r="BL1063" s="46"/>
      <c r="BM1063" s="46"/>
      <c r="BN1063" s="46"/>
      <c r="BO1063" s="46"/>
      <c r="BP1063" s="46"/>
      <c r="BQ1063" s="46"/>
      <c r="BR1063" s="46"/>
      <c r="BS1063" s="46"/>
      <c r="BT1063" s="46"/>
      <c r="BU1063" s="46"/>
      <c r="BV1063" s="46"/>
    </row>
    <row r="1064" spans="1:74" x14ac:dyDescent="0.2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143"/>
      <c r="BG1064" s="46"/>
      <c r="BH1064" s="46"/>
      <c r="BI1064" s="46"/>
      <c r="BJ1064" s="46"/>
      <c r="BK1064" s="46"/>
      <c r="BL1064" s="46"/>
      <c r="BM1064" s="46"/>
      <c r="BN1064" s="46"/>
      <c r="BO1064" s="46"/>
      <c r="BP1064" s="46"/>
      <c r="BQ1064" s="46"/>
      <c r="BR1064" s="46"/>
      <c r="BS1064" s="46"/>
      <c r="BT1064" s="46"/>
      <c r="BU1064" s="46"/>
      <c r="BV1064" s="46"/>
    </row>
    <row r="1065" spans="1:74" x14ac:dyDescent="0.2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143"/>
      <c r="BG1065" s="46"/>
      <c r="BH1065" s="46"/>
      <c r="BI1065" s="46"/>
      <c r="BJ1065" s="46"/>
      <c r="BK1065" s="46"/>
      <c r="BL1065" s="46"/>
      <c r="BM1065" s="46"/>
      <c r="BN1065" s="46"/>
      <c r="BO1065" s="46"/>
      <c r="BP1065" s="46"/>
      <c r="BQ1065" s="46"/>
      <c r="BR1065" s="46"/>
      <c r="BS1065" s="46"/>
      <c r="BT1065" s="46"/>
      <c r="BU1065" s="46"/>
      <c r="BV1065" s="46"/>
    </row>
    <row r="1066" spans="1:74" x14ac:dyDescent="0.2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143"/>
      <c r="BG1066" s="46"/>
      <c r="BH1066" s="46"/>
      <c r="BI1066" s="46"/>
      <c r="BJ1066" s="46"/>
      <c r="BK1066" s="46"/>
      <c r="BL1066" s="46"/>
      <c r="BM1066" s="46"/>
      <c r="BN1066" s="46"/>
      <c r="BO1066" s="46"/>
      <c r="BP1066" s="46"/>
      <c r="BQ1066" s="46"/>
      <c r="BR1066" s="46"/>
      <c r="BS1066" s="46"/>
      <c r="BT1066" s="46"/>
      <c r="BU1066" s="46"/>
      <c r="BV1066" s="46"/>
    </row>
    <row r="1067" spans="1:74" x14ac:dyDescent="0.2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143"/>
      <c r="BG1067" s="46"/>
      <c r="BH1067" s="46"/>
      <c r="BI1067" s="46"/>
      <c r="BJ1067" s="46"/>
      <c r="BK1067" s="46"/>
      <c r="BL1067" s="46"/>
      <c r="BM1067" s="46"/>
      <c r="BN1067" s="46"/>
      <c r="BO1067" s="46"/>
      <c r="BP1067" s="46"/>
      <c r="BQ1067" s="46"/>
      <c r="BR1067" s="46"/>
      <c r="BS1067" s="46"/>
      <c r="BT1067" s="46"/>
      <c r="BU1067" s="46"/>
      <c r="BV1067" s="46"/>
    </row>
    <row r="1068" spans="1:74" x14ac:dyDescent="0.2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143"/>
      <c r="BG1068" s="46"/>
      <c r="BH1068" s="46"/>
      <c r="BI1068" s="46"/>
      <c r="BJ1068" s="46"/>
      <c r="BK1068" s="46"/>
      <c r="BL1068" s="46"/>
      <c r="BM1068" s="46"/>
      <c r="BN1068" s="46"/>
      <c r="BO1068" s="46"/>
      <c r="BP1068" s="46"/>
      <c r="BQ1068" s="46"/>
      <c r="BR1068" s="46"/>
      <c r="BS1068" s="46"/>
      <c r="BT1068" s="46"/>
      <c r="BU1068" s="46"/>
      <c r="BV1068" s="46"/>
    </row>
    <row r="1069" spans="1:74" x14ac:dyDescent="0.2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143"/>
      <c r="BG1069" s="46"/>
      <c r="BH1069" s="46"/>
      <c r="BI1069" s="46"/>
      <c r="BJ1069" s="46"/>
      <c r="BK1069" s="46"/>
      <c r="BL1069" s="46"/>
      <c r="BM1069" s="46"/>
      <c r="BN1069" s="46"/>
      <c r="BO1069" s="46"/>
      <c r="BP1069" s="46"/>
      <c r="BQ1069" s="46"/>
      <c r="BR1069" s="46"/>
      <c r="BS1069" s="46"/>
      <c r="BT1069" s="46"/>
      <c r="BU1069" s="46"/>
      <c r="BV1069" s="46"/>
    </row>
    <row r="1070" spans="1:74" x14ac:dyDescent="0.2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143"/>
      <c r="BG1070" s="46"/>
      <c r="BH1070" s="46"/>
      <c r="BI1070" s="46"/>
      <c r="BJ1070" s="46"/>
      <c r="BK1070" s="46"/>
      <c r="BL1070" s="46"/>
      <c r="BM1070" s="46"/>
      <c r="BN1070" s="46"/>
      <c r="BO1070" s="46"/>
      <c r="BP1070" s="46"/>
      <c r="BQ1070" s="46"/>
      <c r="BR1070" s="46"/>
      <c r="BS1070" s="46"/>
      <c r="BT1070" s="46"/>
      <c r="BU1070" s="46"/>
      <c r="BV1070" s="46"/>
    </row>
    <row r="1071" spans="1:74" x14ac:dyDescent="0.2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143"/>
      <c r="BG1071" s="46"/>
      <c r="BH1071" s="46"/>
      <c r="BI1071" s="46"/>
      <c r="BJ1071" s="46"/>
      <c r="BK1071" s="46"/>
      <c r="BL1071" s="46"/>
      <c r="BM1071" s="46"/>
      <c r="BN1071" s="46"/>
      <c r="BO1071" s="46"/>
      <c r="BP1071" s="46"/>
      <c r="BQ1071" s="46"/>
      <c r="BR1071" s="46"/>
      <c r="BS1071" s="46"/>
      <c r="BT1071" s="46"/>
      <c r="BU1071" s="46"/>
      <c r="BV1071" s="46"/>
    </row>
    <row r="1072" spans="1:74" x14ac:dyDescent="0.2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143"/>
      <c r="BG1072" s="46"/>
      <c r="BH1072" s="46"/>
      <c r="BI1072" s="46"/>
      <c r="BJ1072" s="46"/>
      <c r="BK1072" s="46"/>
      <c r="BL1072" s="46"/>
      <c r="BM1072" s="46"/>
      <c r="BN1072" s="46"/>
      <c r="BO1072" s="46"/>
      <c r="BP1072" s="46"/>
      <c r="BQ1072" s="46"/>
      <c r="BR1072" s="46"/>
      <c r="BS1072" s="46"/>
      <c r="BT1072" s="46"/>
      <c r="BU1072" s="46"/>
      <c r="BV1072" s="46"/>
    </row>
    <row r="1073" spans="1:74" x14ac:dyDescent="0.2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143"/>
      <c r="BG1073" s="46"/>
      <c r="BH1073" s="46"/>
      <c r="BI1073" s="46"/>
      <c r="BJ1073" s="46"/>
      <c r="BK1073" s="46"/>
      <c r="BL1073" s="46"/>
      <c r="BM1073" s="46"/>
      <c r="BN1073" s="46"/>
      <c r="BO1073" s="46"/>
      <c r="BP1073" s="46"/>
      <c r="BQ1073" s="46"/>
      <c r="BR1073" s="46"/>
      <c r="BS1073" s="46"/>
      <c r="BT1073" s="46"/>
      <c r="BU1073" s="46"/>
      <c r="BV1073" s="46"/>
    </row>
    <row r="1074" spans="1:74" x14ac:dyDescent="0.2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143"/>
      <c r="BG1074" s="46"/>
      <c r="BH1074" s="46"/>
      <c r="BI1074" s="46"/>
      <c r="BJ1074" s="46"/>
      <c r="BK1074" s="46"/>
      <c r="BL1074" s="46"/>
      <c r="BM1074" s="46"/>
      <c r="BN1074" s="46"/>
      <c r="BO1074" s="46"/>
      <c r="BP1074" s="46"/>
      <c r="BQ1074" s="46"/>
      <c r="BR1074" s="46"/>
      <c r="BS1074" s="46"/>
      <c r="BT1074" s="46"/>
      <c r="BU1074" s="46"/>
      <c r="BV1074" s="46"/>
    </row>
    <row r="1075" spans="1:74" x14ac:dyDescent="0.2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143"/>
      <c r="BG1075" s="46"/>
      <c r="BH1075" s="46"/>
      <c r="BI1075" s="46"/>
      <c r="BJ1075" s="46"/>
      <c r="BK1075" s="46"/>
      <c r="BL1075" s="46"/>
      <c r="BM1075" s="46"/>
      <c r="BN1075" s="46"/>
      <c r="BO1075" s="46"/>
      <c r="BP1075" s="46"/>
      <c r="BQ1075" s="46"/>
      <c r="BR1075" s="46"/>
      <c r="BS1075" s="46"/>
      <c r="BT1075" s="46"/>
      <c r="BU1075" s="46"/>
      <c r="BV1075" s="46"/>
    </row>
    <row r="1076" spans="1:74" x14ac:dyDescent="0.2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143"/>
      <c r="BG1076" s="46"/>
      <c r="BH1076" s="46"/>
      <c r="BI1076" s="46"/>
      <c r="BJ1076" s="46"/>
      <c r="BK1076" s="46"/>
      <c r="BL1076" s="46"/>
      <c r="BM1076" s="46"/>
      <c r="BN1076" s="46"/>
      <c r="BO1076" s="46"/>
      <c r="BP1076" s="46"/>
      <c r="BQ1076" s="46"/>
      <c r="BR1076" s="46"/>
      <c r="BS1076" s="46"/>
      <c r="BT1076" s="46"/>
      <c r="BU1076" s="46"/>
      <c r="BV1076" s="46"/>
    </row>
    <row r="1077" spans="1:74" x14ac:dyDescent="0.2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143"/>
      <c r="BG1077" s="46"/>
      <c r="BH1077" s="46"/>
      <c r="BI1077" s="46"/>
      <c r="BJ1077" s="46"/>
      <c r="BK1077" s="46"/>
      <c r="BL1077" s="46"/>
      <c r="BM1077" s="46"/>
      <c r="BN1077" s="46"/>
      <c r="BO1077" s="46"/>
      <c r="BP1077" s="46"/>
      <c r="BQ1077" s="46"/>
      <c r="BR1077" s="46"/>
      <c r="BS1077" s="46"/>
      <c r="BT1077" s="46"/>
      <c r="BU1077" s="46"/>
      <c r="BV1077" s="46"/>
    </row>
    <row r="1078" spans="1:74" x14ac:dyDescent="0.2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143"/>
      <c r="BG1078" s="46"/>
      <c r="BH1078" s="46"/>
      <c r="BI1078" s="46"/>
      <c r="BJ1078" s="46"/>
      <c r="BK1078" s="46"/>
      <c r="BL1078" s="46"/>
      <c r="BM1078" s="46"/>
      <c r="BN1078" s="46"/>
      <c r="BO1078" s="46"/>
      <c r="BP1078" s="46"/>
      <c r="BQ1078" s="46"/>
      <c r="BR1078" s="46"/>
      <c r="BS1078" s="46"/>
      <c r="BT1078" s="46"/>
      <c r="BU1078" s="46"/>
      <c r="BV1078" s="46"/>
    </row>
    <row r="1079" spans="1:74" x14ac:dyDescent="0.2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143"/>
      <c r="BG1079" s="46"/>
      <c r="BH1079" s="46"/>
      <c r="BI1079" s="46"/>
      <c r="BJ1079" s="46"/>
      <c r="BK1079" s="46"/>
      <c r="BL1079" s="46"/>
      <c r="BM1079" s="46"/>
      <c r="BN1079" s="46"/>
      <c r="BO1079" s="46"/>
      <c r="BP1079" s="46"/>
      <c r="BQ1079" s="46"/>
      <c r="BR1079" s="46"/>
      <c r="BS1079" s="46"/>
      <c r="BT1079" s="46"/>
      <c r="BU1079" s="46"/>
      <c r="BV1079" s="46"/>
    </row>
    <row r="1080" spans="1:74" x14ac:dyDescent="0.2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143"/>
      <c r="BG1080" s="46"/>
      <c r="BH1080" s="46"/>
      <c r="BI1080" s="46"/>
      <c r="BJ1080" s="46"/>
      <c r="BK1080" s="46"/>
      <c r="BL1080" s="46"/>
      <c r="BM1080" s="46"/>
      <c r="BN1080" s="46"/>
      <c r="BO1080" s="46"/>
      <c r="BP1080" s="46"/>
      <c r="BQ1080" s="46"/>
      <c r="BR1080" s="46"/>
      <c r="BS1080" s="46"/>
      <c r="BT1080" s="46"/>
      <c r="BU1080" s="46"/>
      <c r="BV1080" s="46"/>
    </row>
    <row r="1081" spans="1:74" x14ac:dyDescent="0.2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143"/>
      <c r="BG1081" s="46"/>
      <c r="BH1081" s="46"/>
      <c r="BI1081" s="46"/>
      <c r="BJ1081" s="46"/>
      <c r="BK1081" s="46"/>
      <c r="BL1081" s="46"/>
      <c r="BM1081" s="46"/>
      <c r="BN1081" s="46"/>
      <c r="BO1081" s="46"/>
      <c r="BP1081" s="46"/>
      <c r="BQ1081" s="46"/>
      <c r="BR1081" s="46"/>
      <c r="BS1081" s="46"/>
      <c r="BT1081" s="46"/>
      <c r="BU1081" s="46"/>
      <c r="BV1081" s="46"/>
    </row>
    <row r="1082" spans="1:74" x14ac:dyDescent="0.2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143"/>
      <c r="BG1082" s="46"/>
      <c r="BH1082" s="46"/>
      <c r="BI1082" s="46"/>
      <c r="BJ1082" s="46"/>
      <c r="BK1082" s="46"/>
      <c r="BL1082" s="46"/>
      <c r="BM1082" s="46"/>
      <c r="BN1082" s="46"/>
      <c r="BO1082" s="46"/>
      <c r="BP1082" s="46"/>
      <c r="BQ1082" s="46"/>
      <c r="BR1082" s="46"/>
      <c r="BS1082" s="46"/>
      <c r="BT1082" s="46"/>
      <c r="BU1082" s="46"/>
      <c r="BV1082" s="46"/>
    </row>
    <row r="1083" spans="1:74" x14ac:dyDescent="0.2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143"/>
      <c r="BG1083" s="46"/>
      <c r="BH1083" s="46"/>
      <c r="BI1083" s="46"/>
      <c r="BJ1083" s="46"/>
      <c r="BK1083" s="46"/>
      <c r="BL1083" s="46"/>
      <c r="BM1083" s="46"/>
      <c r="BN1083" s="46"/>
      <c r="BO1083" s="46"/>
      <c r="BP1083" s="46"/>
      <c r="BQ1083" s="46"/>
      <c r="BR1083" s="46"/>
      <c r="BS1083" s="46"/>
      <c r="BT1083" s="46"/>
      <c r="BU1083" s="46"/>
      <c r="BV1083" s="46"/>
    </row>
    <row r="1084" spans="1:74" x14ac:dyDescent="0.2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143"/>
      <c r="BG1084" s="46"/>
      <c r="BH1084" s="46"/>
      <c r="BI1084" s="46"/>
      <c r="BJ1084" s="46"/>
      <c r="BK1084" s="46"/>
      <c r="BL1084" s="46"/>
      <c r="BM1084" s="46"/>
      <c r="BN1084" s="46"/>
      <c r="BO1084" s="46"/>
      <c r="BP1084" s="46"/>
      <c r="BQ1084" s="46"/>
      <c r="BR1084" s="46"/>
      <c r="BS1084" s="46"/>
      <c r="BT1084" s="46"/>
      <c r="BU1084" s="46"/>
      <c r="BV1084" s="46"/>
    </row>
    <row r="1085" spans="1:74" x14ac:dyDescent="0.2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143"/>
      <c r="BG1085" s="46"/>
      <c r="BH1085" s="46"/>
      <c r="BI1085" s="46"/>
      <c r="BJ1085" s="46"/>
      <c r="BK1085" s="46"/>
      <c r="BL1085" s="46"/>
      <c r="BM1085" s="46"/>
      <c r="BN1085" s="46"/>
      <c r="BO1085" s="46"/>
      <c r="BP1085" s="46"/>
      <c r="BQ1085" s="46"/>
      <c r="BR1085" s="46"/>
      <c r="BS1085" s="46"/>
      <c r="BT1085" s="46"/>
      <c r="BU1085" s="46"/>
      <c r="BV1085" s="46"/>
    </row>
    <row r="1086" spans="1:74" x14ac:dyDescent="0.2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143"/>
      <c r="BG1086" s="46"/>
      <c r="BH1086" s="46"/>
      <c r="BI1086" s="46"/>
      <c r="BJ1086" s="46"/>
      <c r="BK1086" s="46"/>
      <c r="BL1086" s="46"/>
      <c r="BM1086" s="46"/>
      <c r="BN1086" s="46"/>
      <c r="BO1086" s="46"/>
      <c r="BP1086" s="46"/>
      <c r="BQ1086" s="46"/>
      <c r="BR1086" s="46"/>
      <c r="BS1086" s="46"/>
      <c r="BT1086" s="46"/>
      <c r="BU1086" s="46"/>
      <c r="BV1086" s="46"/>
    </row>
    <row r="1087" spans="1:74" x14ac:dyDescent="0.2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143"/>
      <c r="BG1087" s="46"/>
      <c r="BH1087" s="46"/>
      <c r="BI1087" s="46"/>
      <c r="BJ1087" s="46"/>
      <c r="BK1087" s="46"/>
      <c r="BL1087" s="46"/>
      <c r="BM1087" s="46"/>
      <c r="BN1087" s="46"/>
      <c r="BO1087" s="46"/>
      <c r="BP1087" s="46"/>
      <c r="BQ1087" s="46"/>
      <c r="BR1087" s="46"/>
      <c r="BS1087" s="46"/>
      <c r="BT1087" s="46"/>
      <c r="BU1087" s="46"/>
      <c r="BV1087" s="46"/>
    </row>
    <row r="1088" spans="1:74" x14ac:dyDescent="0.2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143"/>
      <c r="BG1088" s="46"/>
      <c r="BH1088" s="46"/>
      <c r="BI1088" s="46"/>
      <c r="BJ1088" s="46"/>
      <c r="BK1088" s="46"/>
      <c r="BL1088" s="46"/>
      <c r="BM1088" s="46"/>
      <c r="BN1088" s="46"/>
      <c r="BO1088" s="46"/>
      <c r="BP1088" s="46"/>
      <c r="BQ1088" s="46"/>
      <c r="BR1088" s="46"/>
      <c r="BS1088" s="46"/>
      <c r="BT1088" s="46"/>
      <c r="BU1088" s="46"/>
      <c r="BV1088" s="46"/>
    </row>
    <row r="1089" spans="1:74" x14ac:dyDescent="0.2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143"/>
      <c r="BG1089" s="46"/>
      <c r="BH1089" s="46"/>
      <c r="BI1089" s="46"/>
      <c r="BJ1089" s="46"/>
      <c r="BK1089" s="46"/>
      <c r="BL1089" s="46"/>
      <c r="BM1089" s="46"/>
      <c r="BN1089" s="46"/>
      <c r="BO1089" s="46"/>
      <c r="BP1089" s="46"/>
      <c r="BQ1089" s="46"/>
      <c r="BR1089" s="46"/>
      <c r="BS1089" s="46"/>
      <c r="BT1089" s="46"/>
      <c r="BU1089" s="46"/>
      <c r="BV1089" s="46"/>
    </row>
    <row r="1090" spans="1:74" x14ac:dyDescent="0.2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143"/>
      <c r="BG1090" s="46"/>
      <c r="BH1090" s="46"/>
      <c r="BI1090" s="46"/>
      <c r="BJ1090" s="46"/>
      <c r="BK1090" s="46"/>
      <c r="BL1090" s="46"/>
      <c r="BM1090" s="46"/>
      <c r="BN1090" s="46"/>
      <c r="BO1090" s="46"/>
      <c r="BP1090" s="46"/>
      <c r="BQ1090" s="46"/>
      <c r="BR1090" s="46"/>
      <c r="BS1090" s="46"/>
      <c r="BT1090" s="46"/>
      <c r="BU1090" s="46"/>
      <c r="BV1090" s="46"/>
    </row>
    <row r="1091" spans="1:74" x14ac:dyDescent="0.2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143"/>
      <c r="BG1091" s="46"/>
      <c r="BH1091" s="46"/>
      <c r="BI1091" s="46"/>
      <c r="BJ1091" s="46"/>
      <c r="BK1091" s="46"/>
      <c r="BL1091" s="46"/>
      <c r="BM1091" s="46"/>
      <c r="BN1091" s="46"/>
      <c r="BO1091" s="46"/>
      <c r="BP1091" s="46"/>
      <c r="BQ1091" s="46"/>
      <c r="BR1091" s="46"/>
      <c r="BS1091" s="46"/>
      <c r="BT1091" s="46"/>
      <c r="BU1091" s="46"/>
      <c r="BV1091" s="46"/>
    </row>
    <row r="1092" spans="1:74" x14ac:dyDescent="0.2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143"/>
      <c r="BG1092" s="46"/>
      <c r="BH1092" s="46"/>
      <c r="BI1092" s="46"/>
      <c r="BJ1092" s="46"/>
      <c r="BK1092" s="46"/>
      <c r="BL1092" s="46"/>
      <c r="BM1092" s="46"/>
      <c r="BN1092" s="46"/>
      <c r="BO1092" s="46"/>
      <c r="BP1092" s="46"/>
      <c r="BQ1092" s="46"/>
      <c r="BR1092" s="46"/>
      <c r="BS1092" s="46"/>
      <c r="BT1092" s="46"/>
      <c r="BU1092" s="46"/>
      <c r="BV1092" s="46"/>
    </row>
    <row r="1093" spans="1:74" x14ac:dyDescent="0.2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143"/>
      <c r="BG1093" s="46"/>
      <c r="BH1093" s="46"/>
      <c r="BI1093" s="46"/>
      <c r="BJ1093" s="46"/>
      <c r="BK1093" s="46"/>
      <c r="BL1093" s="46"/>
      <c r="BM1093" s="46"/>
      <c r="BN1093" s="46"/>
      <c r="BO1093" s="46"/>
      <c r="BP1093" s="46"/>
      <c r="BQ1093" s="46"/>
      <c r="BR1093" s="46"/>
      <c r="BS1093" s="46"/>
      <c r="BT1093" s="46"/>
      <c r="BU1093" s="46"/>
      <c r="BV1093" s="46"/>
    </row>
    <row r="1094" spans="1:74" x14ac:dyDescent="0.2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143"/>
      <c r="BG1094" s="46"/>
      <c r="BH1094" s="46"/>
      <c r="BI1094" s="46"/>
      <c r="BJ1094" s="46"/>
      <c r="BK1094" s="46"/>
      <c r="BL1094" s="46"/>
      <c r="BM1094" s="46"/>
      <c r="BN1094" s="46"/>
      <c r="BO1094" s="46"/>
      <c r="BP1094" s="46"/>
      <c r="BQ1094" s="46"/>
      <c r="BR1094" s="46"/>
      <c r="BS1094" s="46"/>
      <c r="BT1094" s="46"/>
      <c r="BU1094" s="46"/>
      <c r="BV1094" s="46"/>
    </row>
    <row r="1095" spans="1:74" x14ac:dyDescent="0.2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143"/>
      <c r="BG1095" s="46"/>
      <c r="BH1095" s="46"/>
      <c r="BI1095" s="46"/>
      <c r="BJ1095" s="46"/>
      <c r="BK1095" s="46"/>
      <c r="BL1095" s="46"/>
      <c r="BM1095" s="46"/>
      <c r="BN1095" s="46"/>
      <c r="BO1095" s="46"/>
      <c r="BP1095" s="46"/>
      <c r="BQ1095" s="46"/>
      <c r="BR1095" s="46"/>
      <c r="BS1095" s="46"/>
      <c r="BT1095" s="46"/>
      <c r="BU1095" s="46"/>
      <c r="BV1095" s="46"/>
    </row>
    <row r="1096" spans="1:74" x14ac:dyDescent="0.2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143"/>
      <c r="BG1096" s="46"/>
      <c r="BH1096" s="46"/>
      <c r="BI1096" s="46"/>
      <c r="BJ1096" s="46"/>
      <c r="BK1096" s="46"/>
      <c r="BL1096" s="46"/>
      <c r="BM1096" s="46"/>
      <c r="BN1096" s="46"/>
      <c r="BO1096" s="46"/>
      <c r="BP1096" s="46"/>
      <c r="BQ1096" s="46"/>
      <c r="BR1096" s="46"/>
      <c r="BS1096" s="46"/>
      <c r="BT1096" s="46"/>
      <c r="BU1096" s="46"/>
      <c r="BV1096" s="46"/>
    </row>
    <row r="1097" spans="1:74" x14ac:dyDescent="0.2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143"/>
      <c r="BG1097" s="46"/>
      <c r="BH1097" s="46"/>
      <c r="BI1097" s="46"/>
      <c r="BJ1097" s="46"/>
      <c r="BK1097" s="46"/>
      <c r="BL1097" s="46"/>
      <c r="BM1097" s="46"/>
      <c r="BN1097" s="46"/>
      <c r="BO1097" s="46"/>
      <c r="BP1097" s="46"/>
      <c r="BQ1097" s="46"/>
      <c r="BR1097" s="46"/>
      <c r="BS1097" s="46"/>
      <c r="BT1097" s="46"/>
      <c r="BU1097" s="46"/>
      <c r="BV1097" s="46"/>
    </row>
    <row r="1098" spans="1:74" x14ac:dyDescent="0.2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143"/>
      <c r="BG1098" s="46"/>
      <c r="BH1098" s="46"/>
      <c r="BI1098" s="46"/>
      <c r="BJ1098" s="46"/>
      <c r="BK1098" s="46"/>
      <c r="BL1098" s="46"/>
      <c r="BM1098" s="46"/>
      <c r="BN1098" s="46"/>
      <c r="BO1098" s="46"/>
      <c r="BP1098" s="46"/>
      <c r="BQ1098" s="46"/>
      <c r="BR1098" s="46"/>
      <c r="BS1098" s="46"/>
      <c r="BT1098" s="46"/>
      <c r="BU1098" s="46"/>
      <c r="BV1098" s="46"/>
    </row>
    <row r="1099" spans="1:74" x14ac:dyDescent="0.2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143"/>
      <c r="BG1099" s="46"/>
      <c r="BH1099" s="46"/>
      <c r="BI1099" s="46"/>
      <c r="BJ1099" s="46"/>
      <c r="BK1099" s="46"/>
      <c r="BL1099" s="46"/>
      <c r="BM1099" s="46"/>
      <c r="BN1099" s="46"/>
      <c r="BO1099" s="46"/>
      <c r="BP1099" s="46"/>
      <c r="BQ1099" s="46"/>
      <c r="BR1099" s="46"/>
      <c r="BS1099" s="46"/>
      <c r="BT1099" s="46"/>
      <c r="BU1099" s="46"/>
      <c r="BV1099" s="46"/>
    </row>
    <row r="1100" spans="1:74" x14ac:dyDescent="0.2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143"/>
      <c r="BG1100" s="46"/>
      <c r="BH1100" s="46"/>
      <c r="BI1100" s="46"/>
      <c r="BJ1100" s="46"/>
      <c r="BK1100" s="46"/>
      <c r="BL1100" s="46"/>
      <c r="BM1100" s="46"/>
      <c r="BN1100" s="46"/>
      <c r="BO1100" s="46"/>
      <c r="BP1100" s="46"/>
      <c r="BQ1100" s="46"/>
      <c r="BR1100" s="46"/>
      <c r="BS1100" s="46"/>
      <c r="BT1100" s="46"/>
      <c r="BU1100" s="46"/>
      <c r="BV1100" s="46"/>
    </row>
    <row r="1101" spans="1:74" x14ac:dyDescent="0.2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143"/>
      <c r="BG1101" s="46"/>
      <c r="BH1101" s="46"/>
      <c r="BI1101" s="46"/>
      <c r="BJ1101" s="46"/>
      <c r="BK1101" s="46"/>
      <c r="BL1101" s="46"/>
      <c r="BM1101" s="46"/>
      <c r="BN1101" s="46"/>
      <c r="BO1101" s="46"/>
      <c r="BP1101" s="46"/>
      <c r="BQ1101" s="46"/>
      <c r="BR1101" s="46"/>
      <c r="BS1101" s="46"/>
      <c r="BT1101" s="46"/>
      <c r="BU1101" s="46"/>
      <c r="BV1101" s="46"/>
    </row>
    <row r="1102" spans="1:74" x14ac:dyDescent="0.2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143"/>
      <c r="BG1102" s="46"/>
      <c r="BH1102" s="46"/>
      <c r="BI1102" s="46"/>
      <c r="BJ1102" s="46"/>
      <c r="BK1102" s="46"/>
      <c r="BL1102" s="46"/>
      <c r="BM1102" s="46"/>
      <c r="BN1102" s="46"/>
      <c r="BO1102" s="46"/>
      <c r="BP1102" s="46"/>
      <c r="BQ1102" s="46"/>
      <c r="BR1102" s="46"/>
      <c r="BS1102" s="46"/>
      <c r="BT1102" s="46"/>
      <c r="BU1102" s="46"/>
      <c r="BV1102" s="46"/>
    </row>
    <row r="1103" spans="1:74" x14ac:dyDescent="0.2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143"/>
      <c r="BG1103" s="46"/>
      <c r="BH1103" s="46"/>
      <c r="BI1103" s="46"/>
      <c r="BJ1103" s="46"/>
      <c r="BK1103" s="46"/>
      <c r="BL1103" s="46"/>
      <c r="BM1103" s="46"/>
      <c r="BN1103" s="46"/>
      <c r="BO1103" s="46"/>
      <c r="BP1103" s="46"/>
      <c r="BQ1103" s="46"/>
      <c r="BR1103" s="46"/>
      <c r="BS1103" s="46"/>
      <c r="BT1103" s="46"/>
      <c r="BU1103" s="46"/>
      <c r="BV1103" s="46"/>
    </row>
    <row r="1104" spans="1:74" x14ac:dyDescent="0.2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143"/>
      <c r="BG1104" s="46"/>
      <c r="BH1104" s="46"/>
      <c r="BI1104" s="46"/>
      <c r="BJ1104" s="46"/>
      <c r="BK1104" s="46"/>
      <c r="BL1104" s="46"/>
      <c r="BM1104" s="46"/>
      <c r="BN1104" s="46"/>
      <c r="BO1104" s="46"/>
      <c r="BP1104" s="46"/>
      <c r="BQ1104" s="46"/>
      <c r="BR1104" s="46"/>
      <c r="BS1104" s="46"/>
      <c r="BT1104" s="46"/>
      <c r="BU1104" s="46"/>
      <c r="BV1104" s="46"/>
    </row>
    <row r="1105" spans="1:74" x14ac:dyDescent="0.2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143"/>
      <c r="BG1105" s="46"/>
      <c r="BH1105" s="46"/>
      <c r="BI1105" s="46"/>
      <c r="BJ1105" s="46"/>
      <c r="BK1105" s="46"/>
      <c r="BL1105" s="46"/>
      <c r="BM1105" s="46"/>
      <c r="BN1105" s="46"/>
      <c r="BO1105" s="46"/>
      <c r="BP1105" s="46"/>
      <c r="BQ1105" s="46"/>
      <c r="BR1105" s="46"/>
      <c r="BS1105" s="46"/>
      <c r="BT1105" s="46"/>
      <c r="BU1105" s="46"/>
      <c r="BV1105" s="46"/>
    </row>
    <row r="1106" spans="1:74" x14ac:dyDescent="0.2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143"/>
      <c r="BG1106" s="46"/>
      <c r="BH1106" s="46"/>
      <c r="BI1106" s="46"/>
      <c r="BJ1106" s="46"/>
      <c r="BK1106" s="46"/>
      <c r="BL1106" s="46"/>
      <c r="BM1106" s="46"/>
      <c r="BN1106" s="46"/>
      <c r="BO1106" s="46"/>
      <c r="BP1106" s="46"/>
      <c r="BQ1106" s="46"/>
      <c r="BR1106" s="46"/>
      <c r="BS1106" s="46"/>
      <c r="BT1106" s="46"/>
      <c r="BU1106" s="46"/>
      <c r="BV1106" s="46"/>
    </row>
    <row r="1107" spans="1:74" x14ac:dyDescent="0.2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143"/>
      <c r="BG1107" s="46"/>
      <c r="BH1107" s="46"/>
      <c r="BI1107" s="46"/>
      <c r="BJ1107" s="46"/>
      <c r="BK1107" s="46"/>
      <c r="BL1107" s="46"/>
      <c r="BM1107" s="46"/>
      <c r="BN1107" s="46"/>
      <c r="BO1107" s="46"/>
      <c r="BP1107" s="46"/>
      <c r="BQ1107" s="46"/>
      <c r="BR1107" s="46"/>
      <c r="BS1107" s="46"/>
      <c r="BT1107" s="46"/>
      <c r="BU1107" s="46"/>
      <c r="BV1107" s="46"/>
    </row>
    <row r="1108" spans="1:74" x14ac:dyDescent="0.2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143"/>
      <c r="BG1108" s="46"/>
      <c r="BH1108" s="46"/>
      <c r="BI1108" s="46"/>
      <c r="BJ1108" s="46"/>
      <c r="BK1108" s="46"/>
      <c r="BL1108" s="46"/>
      <c r="BM1108" s="46"/>
      <c r="BN1108" s="46"/>
      <c r="BO1108" s="46"/>
      <c r="BP1108" s="46"/>
      <c r="BQ1108" s="46"/>
      <c r="BR1108" s="46"/>
      <c r="BS1108" s="46"/>
      <c r="BT1108" s="46"/>
      <c r="BU1108" s="46"/>
      <c r="BV1108" s="46"/>
    </row>
    <row r="1109" spans="1:74" x14ac:dyDescent="0.2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143"/>
      <c r="BG1109" s="46"/>
      <c r="BH1109" s="46"/>
      <c r="BI1109" s="46"/>
      <c r="BJ1109" s="46"/>
      <c r="BK1109" s="46"/>
      <c r="BL1109" s="46"/>
      <c r="BM1109" s="46"/>
      <c r="BN1109" s="46"/>
      <c r="BO1109" s="46"/>
      <c r="BP1109" s="46"/>
      <c r="BQ1109" s="46"/>
      <c r="BR1109" s="46"/>
      <c r="BS1109" s="46"/>
      <c r="BT1109" s="46"/>
      <c r="BU1109" s="46"/>
      <c r="BV1109" s="46"/>
    </row>
    <row r="1110" spans="1:74" x14ac:dyDescent="0.2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143"/>
      <c r="BG1110" s="46"/>
      <c r="BH1110" s="46"/>
      <c r="BI1110" s="46"/>
      <c r="BJ1110" s="46"/>
      <c r="BK1110" s="46"/>
      <c r="BL1110" s="46"/>
      <c r="BM1110" s="46"/>
      <c r="BN1110" s="46"/>
      <c r="BO1110" s="46"/>
      <c r="BP1110" s="46"/>
      <c r="BQ1110" s="46"/>
      <c r="BR1110" s="46"/>
      <c r="BS1110" s="46"/>
      <c r="BT1110" s="46"/>
      <c r="BU1110" s="46"/>
      <c r="BV1110" s="46"/>
    </row>
    <row r="1111" spans="1:74" x14ac:dyDescent="0.2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143"/>
      <c r="BG1111" s="46"/>
      <c r="BH1111" s="46"/>
      <c r="BI1111" s="46"/>
      <c r="BJ1111" s="46"/>
      <c r="BK1111" s="46"/>
      <c r="BL1111" s="46"/>
      <c r="BM1111" s="46"/>
      <c r="BN1111" s="46"/>
      <c r="BO1111" s="46"/>
      <c r="BP1111" s="46"/>
      <c r="BQ1111" s="46"/>
      <c r="BR1111" s="46"/>
      <c r="BS1111" s="46"/>
      <c r="BT1111" s="46"/>
      <c r="BU1111" s="46"/>
      <c r="BV1111" s="46"/>
    </row>
    <row r="1112" spans="1:74" x14ac:dyDescent="0.2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143"/>
      <c r="BG1112" s="46"/>
      <c r="BH1112" s="46"/>
      <c r="BI1112" s="46"/>
      <c r="BJ1112" s="46"/>
      <c r="BK1112" s="46"/>
      <c r="BL1112" s="46"/>
      <c r="BM1112" s="46"/>
      <c r="BN1112" s="46"/>
      <c r="BO1112" s="46"/>
      <c r="BP1112" s="46"/>
      <c r="BQ1112" s="46"/>
      <c r="BR1112" s="46"/>
      <c r="BS1112" s="46"/>
      <c r="BT1112" s="46"/>
      <c r="BU1112" s="46"/>
      <c r="BV1112" s="46"/>
    </row>
    <row r="1113" spans="1:74" x14ac:dyDescent="0.2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143"/>
      <c r="BG1113" s="46"/>
      <c r="BH1113" s="46"/>
      <c r="BI1113" s="46"/>
      <c r="BJ1113" s="46"/>
      <c r="BK1113" s="46"/>
      <c r="BL1113" s="46"/>
      <c r="BM1113" s="46"/>
      <c r="BN1113" s="46"/>
      <c r="BO1113" s="46"/>
      <c r="BP1113" s="46"/>
      <c r="BQ1113" s="46"/>
      <c r="BR1113" s="46"/>
      <c r="BS1113" s="46"/>
      <c r="BT1113" s="46"/>
      <c r="BU1113" s="46"/>
      <c r="BV1113" s="46"/>
    </row>
    <row r="1114" spans="1:74" x14ac:dyDescent="0.2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143"/>
      <c r="BG1114" s="46"/>
      <c r="BH1114" s="46"/>
      <c r="BI1114" s="46"/>
      <c r="BJ1114" s="46"/>
      <c r="BK1114" s="46"/>
      <c r="BL1114" s="46"/>
      <c r="BM1114" s="46"/>
      <c r="BN1114" s="46"/>
      <c r="BO1114" s="46"/>
      <c r="BP1114" s="46"/>
      <c r="BQ1114" s="46"/>
      <c r="BR1114" s="46"/>
      <c r="BS1114" s="46"/>
      <c r="BT1114" s="46"/>
      <c r="BU1114" s="46"/>
      <c r="BV1114" s="46"/>
    </row>
    <row r="1115" spans="1:74" x14ac:dyDescent="0.2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143"/>
      <c r="BG1115" s="46"/>
      <c r="BH1115" s="46"/>
      <c r="BI1115" s="46"/>
      <c r="BJ1115" s="46"/>
      <c r="BK1115" s="46"/>
      <c r="BL1115" s="46"/>
      <c r="BM1115" s="46"/>
      <c r="BN1115" s="46"/>
      <c r="BO1115" s="46"/>
      <c r="BP1115" s="46"/>
      <c r="BQ1115" s="46"/>
      <c r="BR1115" s="46"/>
      <c r="BS1115" s="46"/>
      <c r="BT1115" s="46"/>
      <c r="BU1115" s="46"/>
      <c r="BV1115" s="46"/>
    </row>
    <row r="1116" spans="1:74" x14ac:dyDescent="0.2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143"/>
      <c r="BG1116" s="46"/>
      <c r="BH1116" s="46"/>
      <c r="BI1116" s="46"/>
      <c r="BJ1116" s="46"/>
      <c r="BK1116" s="46"/>
      <c r="BL1116" s="46"/>
      <c r="BM1116" s="46"/>
      <c r="BN1116" s="46"/>
      <c r="BO1116" s="46"/>
      <c r="BP1116" s="46"/>
      <c r="BQ1116" s="46"/>
      <c r="BR1116" s="46"/>
      <c r="BS1116" s="46"/>
      <c r="BT1116" s="46"/>
      <c r="BU1116" s="46"/>
      <c r="BV1116" s="46"/>
    </row>
    <row r="1117" spans="1:74" x14ac:dyDescent="0.2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143"/>
      <c r="BG1117" s="46"/>
      <c r="BH1117" s="46"/>
      <c r="BI1117" s="46"/>
      <c r="BJ1117" s="46"/>
      <c r="BK1117" s="46"/>
      <c r="BL1117" s="46"/>
      <c r="BM1117" s="46"/>
      <c r="BN1117" s="46"/>
      <c r="BO1117" s="46"/>
      <c r="BP1117" s="46"/>
      <c r="BQ1117" s="46"/>
      <c r="BR1117" s="46"/>
      <c r="BS1117" s="46"/>
      <c r="BT1117" s="46"/>
      <c r="BU1117" s="46"/>
      <c r="BV1117" s="46"/>
    </row>
    <row r="1118" spans="1:74" x14ac:dyDescent="0.2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143"/>
      <c r="BG1118" s="46"/>
      <c r="BH1118" s="46"/>
      <c r="BI1118" s="46"/>
      <c r="BJ1118" s="46"/>
      <c r="BK1118" s="46"/>
      <c r="BL1118" s="46"/>
      <c r="BM1118" s="46"/>
      <c r="BN1118" s="46"/>
      <c r="BO1118" s="46"/>
      <c r="BP1118" s="46"/>
      <c r="BQ1118" s="46"/>
      <c r="BR1118" s="46"/>
      <c r="BS1118" s="46"/>
      <c r="BT1118" s="46"/>
      <c r="BU1118" s="46"/>
      <c r="BV1118" s="46"/>
    </row>
    <row r="1119" spans="1:74" x14ac:dyDescent="0.2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143"/>
      <c r="BG1119" s="46"/>
      <c r="BH1119" s="46"/>
      <c r="BI1119" s="46"/>
      <c r="BJ1119" s="46"/>
      <c r="BK1119" s="46"/>
      <c r="BL1119" s="46"/>
      <c r="BM1119" s="46"/>
      <c r="BN1119" s="46"/>
      <c r="BO1119" s="46"/>
      <c r="BP1119" s="46"/>
      <c r="BQ1119" s="46"/>
      <c r="BR1119" s="46"/>
      <c r="BS1119" s="46"/>
      <c r="BT1119" s="46"/>
      <c r="BU1119" s="46"/>
      <c r="BV1119" s="46"/>
    </row>
    <row r="1120" spans="1:74" x14ac:dyDescent="0.2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143"/>
      <c r="BG1120" s="46"/>
      <c r="BH1120" s="46"/>
      <c r="BI1120" s="46"/>
      <c r="BJ1120" s="46"/>
      <c r="BK1120" s="46"/>
      <c r="BL1120" s="46"/>
      <c r="BM1120" s="46"/>
      <c r="BN1120" s="46"/>
      <c r="BO1120" s="46"/>
      <c r="BP1120" s="46"/>
      <c r="BQ1120" s="46"/>
      <c r="BR1120" s="46"/>
      <c r="BS1120" s="46"/>
      <c r="BT1120" s="46"/>
      <c r="BU1120" s="46"/>
      <c r="BV1120" s="46"/>
    </row>
    <row r="1121" spans="1:74" x14ac:dyDescent="0.2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143"/>
      <c r="BG1121" s="46"/>
      <c r="BH1121" s="46"/>
      <c r="BI1121" s="46"/>
      <c r="BJ1121" s="46"/>
      <c r="BK1121" s="46"/>
      <c r="BL1121" s="46"/>
      <c r="BM1121" s="46"/>
      <c r="BN1121" s="46"/>
      <c r="BO1121" s="46"/>
      <c r="BP1121" s="46"/>
      <c r="BQ1121" s="46"/>
      <c r="BR1121" s="46"/>
      <c r="BS1121" s="46"/>
      <c r="BT1121" s="46"/>
      <c r="BU1121" s="46"/>
      <c r="BV1121" s="46"/>
    </row>
    <row r="1122" spans="1:74" x14ac:dyDescent="0.2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143"/>
      <c r="BG1122" s="46"/>
      <c r="BH1122" s="46"/>
      <c r="BI1122" s="46"/>
      <c r="BJ1122" s="46"/>
      <c r="BK1122" s="46"/>
      <c r="BL1122" s="46"/>
      <c r="BM1122" s="46"/>
      <c r="BN1122" s="46"/>
      <c r="BO1122" s="46"/>
      <c r="BP1122" s="46"/>
      <c r="BQ1122" s="46"/>
      <c r="BR1122" s="46"/>
      <c r="BS1122" s="46"/>
      <c r="BT1122" s="46"/>
      <c r="BU1122" s="46"/>
      <c r="BV1122" s="46"/>
    </row>
    <row r="1123" spans="1:74" x14ac:dyDescent="0.2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143"/>
      <c r="BG1123" s="46"/>
      <c r="BH1123" s="46"/>
      <c r="BI1123" s="46"/>
      <c r="BJ1123" s="46"/>
      <c r="BK1123" s="46"/>
      <c r="BL1123" s="46"/>
      <c r="BM1123" s="46"/>
      <c r="BN1123" s="46"/>
      <c r="BO1123" s="46"/>
      <c r="BP1123" s="46"/>
      <c r="BQ1123" s="46"/>
      <c r="BR1123" s="46"/>
      <c r="BS1123" s="46"/>
      <c r="BT1123" s="46"/>
      <c r="BU1123" s="46"/>
      <c r="BV1123" s="46"/>
    </row>
    <row r="1124" spans="1:74" x14ac:dyDescent="0.2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143"/>
      <c r="BG1124" s="46"/>
      <c r="BH1124" s="46"/>
      <c r="BI1124" s="46"/>
      <c r="BJ1124" s="46"/>
      <c r="BK1124" s="46"/>
      <c r="BL1124" s="46"/>
      <c r="BM1124" s="46"/>
      <c r="BN1124" s="46"/>
      <c r="BO1124" s="46"/>
      <c r="BP1124" s="46"/>
      <c r="BQ1124" s="46"/>
      <c r="BR1124" s="46"/>
      <c r="BS1124" s="46"/>
      <c r="BT1124" s="46"/>
      <c r="BU1124" s="46"/>
      <c r="BV1124" s="46"/>
    </row>
    <row r="1125" spans="1:74" x14ac:dyDescent="0.2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143"/>
      <c r="BG1125" s="46"/>
      <c r="BH1125" s="46"/>
      <c r="BI1125" s="46"/>
      <c r="BJ1125" s="46"/>
      <c r="BK1125" s="46"/>
      <c r="BL1125" s="46"/>
      <c r="BM1125" s="46"/>
      <c r="BN1125" s="46"/>
      <c r="BO1125" s="46"/>
      <c r="BP1125" s="46"/>
      <c r="BQ1125" s="46"/>
      <c r="BR1125" s="46"/>
      <c r="BS1125" s="46"/>
      <c r="BT1125" s="46"/>
      <c r="BU1125" s="46"/>
      <c r="BV1125" s="46"/>
    </row>
    <row r="1126" spans="1:74" x14ac:dyDescent="0.2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143"/>
      <c r="BG1126" s="46"/>
      <c r="BH1126" s="46"/>
      <c r="BI1126" s="46"/>
      <c r="BJ1126" s="46"/>
      <c r="BK1126" s="46"/>
      <c r="BL1126" s="46"/>
      <c r="BM1126" s="46"/>
      <c r="BN1126" s="46"/>
      <c r="BO1126" s="46"/>
      <c r="BP1126" s="46"/>
      <c r="BQ1126" s="46"/>
      <c r="BR1126" s="46"/>
      <c r="BS1126" s="46"/>
      <c r="BT1126" s="46"/>
      <c r="BU1126" s="46"/>
      <c r="BV1126" s="46"/>
    </row>
    <row r="1127" spans="1:74" x14ac:dyDescent="0.2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143"/>
      <c r="BG1127" s="46"/>
      <c r="BH1127" s="46"/>
      <c r="BI1127" s="46"/>
      <c r="BJ1127" s="46"/>
      <c r="BK1127" s="46"/>
      <c r="BL1127" s="46"/>
      <c r="BM1127" s="46"/>
      <c r="BN1127" s="46"/>
      <c r="BO1127" s="46"/>
      <c r="BP1127" s="46"/>
      <c r="BQ1127" s="46"/>
      <c r="BR1127" s="46"/>
      <c r="BS1127" s="46"/>
      <c r="BT1127" s="46"/>
      <c r="BU1127" s="46"/>
      <c r="BV1127" s="46"/>
    </row>
    <row r="1128" spans="1:74" x14ac:dyDescent="0.2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143"/>
      <c r="BG1128" s="46"/>
      <c r="BH1128" s="46"/>
      <c r="BI1128" s="46"/>
      <c r="BJ1128" s="46"/>
      <c r="BK1128" s="46"/>
      <c r="BL1128" s="46"/>
      <c r="BM1128" s="46"/>
      <c r="BN1128" s="46"/>
      <c r="BO1128" s="46"/>
      <c r="BP1128" s="46"/>
      <c r="BQ1128" s="46"/>
      <c r="BR1128" s="46"/>
      <c r="BS1128" s="46"/>
      <c r="BT1128" s="46"/>
      <c r="BU1128" s="46"/>
      <c r="BV1128" s="46"/>
    </row>
    <row r="1129" spans="1:74" x14ac:dyDescent="0.2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143"/>
      <c r="BG1129" s="46"/>
      <c r="BH1129" s="46"/>
      <c r="BI1129" s="46"/>
      <c r="BJ1129" s="46"/>
      <c r="BK1129" s="46"/>
      <c r="BL1129" s="46"/>
      <c r="BM1129" s="46"/>
      <c r="BN1129" s="46"/>
      <c r="BO1129" s="46"/>
      <c r="BP1129" s="46"/>
      <c r="BQ1129" s="46"/>
      <c r="BR1129" s="46"/>
      <c r="BS1129" s="46"/>
      <c r="BT1129" s="46"/>
      <c r="BU1129" s="46"/>
      <c r="BV1129" s="46"/>
    </row>
    <row r="1130" spans="1:74" x14ac:dyDescent="0.2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143"/>
      <c r="BG1130" s="46"/>
      <c r="BH1130" s="46"/>
      <c r="BI1130" s="46"/>
      <c r="BJ1130" s="46"/>
      <c r="BK1130" s="46"/>
      <c r="BL1130" s="46"/>
      <c r="BM1130" s="46"/>
      <c r="BN1130" s="46"/>
      <c r="BO1130" s="46"/>
      <c r="BP1130" s="46"/>
      <c r="BQ1130" s="46"/>
      <c r="BR1130" s="46"/>
      <c r="BS1130" s="46"/>
      <c r="BT1130" s="46"/>
      <c r="BU1130" s="46"/>
      <c r="BV1130" s="46"/>
    </row>
    <row r="1131" spans="1:74" x14ac:dyDescent="0.2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143"/>
      <c r="BG1131" s="46"/>
      <c r="BH1131" s="46"/>
      <c r="BI1131" s="46"/>
      <c r="BJ1131" s="46"/>
      <c r="BK1131" s="46"/>
      <c r="BL1131" s="46"/>
      <c r="BM1131" s="46"/>
      <c r="BN1131" s="46"/>
      <c r="BO1131" s="46"/>
      <c r="BP1131" s="46"/>
      <c r="BQ1131" s="46"/>
      <c r="BR1131" s="46"/>
      <c r="BS1131" s="46"/>
      <c r="BT1131" s="46"/>
      <c r="BU1131" s="46"/>
      <c r="BV1131" s="46"/>
    </row>
    <row r="1132" spans="1:74" x14ac:dyDescent="0.2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143"/>
      <c r="BG1132" s="46"/>
      <c r="BH1132" s="46"/>
      <c r="BI1132" s="46"/>
      <c r="BJ1132" s="46"/>
      <c r="BK1132" s="46"/>
      <c r="BL1132" s="46"/>
      <c r="BM1132" s="46"/>
      <c r="BN1132" s="46"/>
      <c r="BO1132" s="46"/>
      <c r="BP1132" s="46"/>
      <c r="BQ1132" s="46"/>
      <c r="BR1132" s="46"/>
      <c r="BS1132" s="46"/>
      <c r="BT1132" s="46"/>
      <c r="BU1132" s="46"/>
      <c r="BV1132" s="46"/>
    </row>
    <row r="1133" spans="1:74" x14ac:dyDescent="0.2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143"/>
      <c r="BG1133" s="46"/>
      <c r="BH1133" s="46"/>
      <c r="BI1133" s="46"/>
      <c r="BJ1133" s="46"/>
      <c r="BK1133" s="46"/>
      <c r="BL1133" s="46"/>
      <c r="BM1133" s="46"/>
      <c r="BN1133" s="46"/>
      <c r="BO1133" s="46"/>
      <c r="BP1133" s="46"/>
      <c r="BQ1133" s="46"/>
      <c r="BR1133" s="46"/>
      <c r="BS1133" s="46"/>
      <c r="BT1133" s="46"/>
      <c r="BU1133" s="46"/>
      <c r="BV1133" s="46"/>
    </row>
    <row r="1134" spans="1:74" x14ac:dyDescent="0.2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143"/>
      <c r="BG1134" s="46"/>
      <c r="BH1134" s="46"/>
      <c r="BI1134" s="46"/>
      <c r="BJ1134" s="46"/>
      <c r="BK1134" s="46"/>
      <c r="BL1134" s="46"/>
      <c r="BM1134" s="46"/>
      <c r="BN1134" s="46"/>
      <c r="BO1134" s="46"/>
      <c r="BP1134" s="46"/>
      <c r="BQ1134" s="46"/>
      <c r="BR1134" s="46"/>
      <c r="BS1134" s="46"/>
      <c r="BT1134" s="46"/>
      <c r="BU1134" s="46"/>
      <c r="BV1134" s="46"/>
    </row>
    <row r="1135" spans="1:74" x14ac:dyDescent="0.2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143"/>
      <c r="BG1135" s="46"/>
      <c r="BH1135" s="46"/>
      <c r="BI1135" s="46"/>
      <c r="BJ1135" s="46"/>
      <c r="BK1135" s="46"/>
      <c r="BL1135" s="46"/>
      <c r="BM1135" s="46"/>
      <c r="BN1135" s="46"/>
      <c r="BO1135" s="46"/>
      <c r="BP1135" s="46"/>
      <c r="BQ1135" s="46"/>
      <c r="BR1135" s="46"/>
      <c r="BS1135" s="46"/>
      <c r="BT1135" s="46"/>
      <c r="BU1135" s="46"/>
      <c r="BV1135" s="46"/>
    </row>
    <row r="1136" spans="1:74" x14ac:dyDescent="0.2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143"/>
      <c r="BG1136" s="46"/>
      <c r="BH1136" s="46"/>
      <c r="BI1136" s="46"/>
      <c r="BJ1136" s="46"/>
      <c r="BK1136" s="46"/>
      <c r="BL1136" s="46"/>
      <c r="BM1136" s="46"/>
      <c r="BN1136" s="46"/>
      <c r="BO1136" s="46"/>
      <c r="BP1136" s="46"/>
      <c r="BQ1136" s="46"/>
      <c r="BR1136" s="46"/>
      <c r="BS1136" s="46"/>
      <c r="BT1136" s="46"/>
      <c r="BU1136" s="46"/>
      <c r="BV1136" s="46"/>
    </row>
    <row r="1137" spans="1:74" x14ac:dyDescent="0.2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143"/>
      <c r="BG1137" s="46"/>
      <c r="BH1137" s="46"/>
      <c r="BI1137" s="46"/>
      <c r="BJ1137" s="46"/>
      <c r="BK1137" s="46"/>
      <c r="BL1137" s="46"/>
      <c r="BM1137" s="46"/>
      <c r="BN1137" s="46"/>
      <c r="BO1137" s="46"/>
      <c r="BP1137" s="46"/>
      <c r="BQ1137" s="46"/>
      <c r="BR1137" s="46"/>
      <c r="BS1137" s="46"/>
      <c r="BT1137" s="46"/>
      <c r="BU1137" s="46"/>
      <c r="BV1137" s="46"/>
    </row>
    <row r="1138" spans="1:74" x14ac:dyDescent="0.2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143"/>
      <c r="BG1138" s="46"/>
      <c r="BH1138" s="46"/>
      <c r="BI1138" s="46"/>
      <c r="BJ1138" s="46"/>
      <c r="BK1138" s="46"/>
      <c r="BL1138" s="46"/>
      <c r="BM1138" s="46"/>
      <c r="BN1138" s="46"/>
      <c r="BO1138" s="46"/>
      <c r="BP1138" s="46"/>
      <c r="BQ1138" s="46"/>
      <c r="BR1138" s="46"/>
      <c r="BS1138" s="46"/>
      <c r="BT1138" s="46"/>
      <c r="BU1138" s="46"/>
      <c r="BV1138" s="46"/>
    </row>
    <row r="1139" spans="1:74" x14ac:dyDescent="0.2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143"/>
      <c r="BG1139" s="46"/>
      <c r="BH1139" s="46"/>
      <c r="BI1139" s="46"/>
      <c r="BJ1139" s="46"/>
      <c r="BK1139" s="46"/>
      <c r="BL1139" s="46"/>
      <c r="BM1139" s="46"/>
      <c r="BN1139" s="46"/>
      <c r="BO1139" s="46"/>
      <c r="BP1139" s="46"/>
      <c r="BQ1139" s="46"/>
      <c r="BR1139" s="46"/>
      <c r="BS1139" s="46"/>
      <c r="BT1139" s="46"/>
      <c r="BU1139" s="46"/>
      <c r="BV1139" s="46"/>
    </row>
    <row r="1140" spans="1:74" x14ac:dyDescent="0.2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143"/>
      <c r="BG1140" s="46"/>
      <c r="BH1140" s="46"/>
      <c r="BI1140" s="46"/>
      <c r="BJ1140" s="46"/>
      <c r="BK1140" s="46"/>
      <c r="BL1140" s="46"/>
      <c r="BM1140" s="46"/>
      <c r="BN1140" s="46"/>
      <c r="BO1140" s="46"/>
      <c r="BP1140" s="46"/>
      <c r="BQ1140" s="46"/>
      <c r="BR1140" s="46"/>
      <c r="BS1140" s="46"/>
      <c r="BT1140" s="46"/>
      <c r="BU1140" s="46"/>
      <c r="BV1140" s="46"/>
    </row>
    <row r="1141" spans="1:74" x14ac:dyDescent="0.2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143"/>
      <c r="BG1141" s="46"/>
      <c r="BH1141" s="46"/>
      <c r="BI1141" s="46"/>
      <c r="BJ1141" s="46"/>
      <c r="BK1141" s="46"/>
      <c r="BL1141" s="46"/>
      <c r="BM1141" s="46"/>
      <c r="BN1141" s="46"/>
      <c r="BO1141" s="46"/>
      <c r="BP1141" s="46"/>
      <c r="BQ1141" s="46"/>
      <c r="BR1141" s="46"/>
      <c r="BS1141" s="46"/>
      <c r="BT1141" s="46"/>
      <c r="BU1141" s="46"/>
      <c r="BV1141" s="46"/>
    </row>
    <row r="1142" spans="1:74" x14ac:dyDescent="0.2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143"/>
      <c r="BG1142" s="46"/>
      <c r="BH1142" s="46"/>
      <c r="BI1142" s="46"/>
      <c r="BJ1142" s="46"/>
      <c r="BK1142" s="46"/>
      <c r="BL1142" s="46"/>
      <c r="BM1142" s="46"/>
      <c r="BN1142" s="46"/>
      <c r="BO1142" s="46"/>
      <c r="BP1142" s="46"/>
      <c r="BQ1142" s="46"/>
      <c r="BR1142" s="46"/>
      <c r="BS1142" s="46"/>
      <c r="BT1142" s="46"/>
      <c r="BU1142" s="46"/>
      <c r="BV1142" s="46"/>
    </row>
    <row r="1143" spans="1:74" x14ac:dyDescent="0.2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143"/>
      <c r="BG1143" s="46"/>
      <c r="BH1143" s="46"/>
      <c r="BI1143" s="46"/>
      <c r="BJ1143" s="46"/>
      <c r="BK1143" s="46"/>
      <c r="BL1143" s="46"/>
      <c r="BM1143" s="46"/>
      <c r="BN1143" s="46"/>
      <c r="BO1143" s="46"/>
      <c r="BP1143" s="46"/>
      <c r="BQ1143" s="46"/>
      <c r="BR1143" s="46"/>
      <c r="BS1143" s="46"/>
      <c r="BT1143" s="46"/>
      <c r="BU1143" s="46"/>
      <c r="BV1143" s="46"/>
    </row>
    <row r="1144" spans="1:74" x14ac:dyDescent="0.2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143"/>
      <c r="BG1144" s="46"/>
      <c r="BH1144" s="46"/>
      <c r="BI1144" s="46"/>
      <c r="BJ1144" s="46"/>
      <c r="BK1144" s="46"/>
      <c r="BL1144" s="46"/>
      <c r="BM1144" s="46"/>
      <c r="BN1144" s="46"/>
      <c r="BO1144" s="46"/>
      <c r="BP1144" s="46"/>
      <c r="BQ1144" s="46"/>
      <c r="BR1144" s="46"/>
      <c r="BS1144" s="46"/>
      <c r="BT1144" s="46"/>
      <c r="BU1144" s="46"/>
      <c r="BV1144" s="46"/>
    </row>
    <row r="1145" spans="1:74" x14ac:dyDescent="0.2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143"/>
      <c r="BG1145" s="46"/>
      <c r="BH1145" s="46"/>
      <c r="BI1145" s="46"/>
      <c r="BJ1145" s="46"/>
      <c r="BK1145" s="46"/>
      <c r="BL1145" s="46"/>
      <c r="BM1145" s="46"/>
      <c r="BN1145" s="46"/>
      <c r="BO1145" s="46"/>
      <c r="BP1145" s="46"/>
      <c r="BQ1145" s="46"/>
      <c r="BR1145" s="46"/>
      <c r="BS1145" s="46"/>
      <c r="BT1145" s="46"/>
      <c r="BU1145" s="46"/>
      <c r="BV1145" s="46"/>
    </row>
    <row r="1146" spans="1:74" x14ac:dyDescent="0.2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143"/>
      <c r="BG1146" s="46"/>
      <c r="BH1146" s="46"/>
      <c r="BI1146" s="46"/>
      <c r="BJ1146" s="46"/>
      <c r="BK1146" s="46"/>
      <c r="BL1146" s="46"/>
      <c r="BM1146" s="46"/>
      <c r="BN1146" s="46"/>
      <c r="BO1146" s="46"/>
      <c r="BP1146" s="46"/>
      <c r="BQ1146" s="46"/>
      <c r="BR1146" s="46"/>
      <c r="BS1146" s="46"/>
      <c r="BT1146" s="46"/>
      <c r="BU1146" s="46"/>
      <c r="BV1146" s="46"/>
    </row>
    <row r="1147" spans="1:74" x14ac:dyDescent="0.2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143"/>
      <c r="BG1147" s="46"/>
      <c r="BH1147" s="46"/>
      <c r="BI1147" s="46"/>
      <c r="BJ1147" s="46"/>
      <c r="BK1147" s="46"/>
      <c r="BL1147" s="46"/>
      <c r="BM1147" s="46"/>
      <c r="BN1147" s="46"/>
      <c r="BO1147" s="46"/>
      <c r="BP1147" s="46"/>
      <c r="BQ1147" s="46"/>
      <c r="BR1147" s="46"/>
      <c r="BS1147" s="46"/>
      <c r="BT1147" s="46"/>
      <c r="BU1147" s="46"/>
      <c r="BV1147" s="46"/>
    </row>
    <row r="1148" spans="1:74" x14ac:dyDescent="0.2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143"/>
      <c r="BG1148" s="46"/>
      <c r="BH1148" s="46"/>
      <c r="BI1148" s="46"/>
      <c r="BJ1148" s="46"/>
      <c r="BK1148" s="46"/>
      <c r="BL1148" s="46"/>
      <c r="BM1148" s="46"/>
      <c r="BN1148" s="46"/>
      <c r="BO1148" s="46"/>
      <c r="BP1148" s="46"/>
      <c r="BQ1148" s="46"/>
      <c r="BR1148" s="46"/>
      <c r="BS1148" s="46"/>
      <c r="BT1148" s="46"/>
      <c r="BU1148" s="46"/>
      <c r="BV1148" s="46"/>
    </row>
    <row r="1149" spans="1:74" x14ac:dyDescent="0.2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143"/>
      <c r="BG1149" s="46"/>
      <c r="BH1149" s="46"/>
      <c r="BI1149" s="46"/>
      <c r="BJ1149" s="46"/>
      <c r="BK1149" s="46"/>
      <c r="BL1149" s="46"/>
      <c r="BM1149" s="46"/>
      <c r="BN1149" s="46"/>
      <c r="BO1149" s="46"/>
      <c r="BP1149" s="46"/>
      <c r="BQ1149" s="46"/>
      <c r="BR1149" s="46"/>
      <c r="BS1149" s="46"/>
      <c r="BT1149" s="46"/>
      <c r="BU1149" s="46"/>
      <c r="BV1149" s="46"/>
    </row>
    <row r="1150" spans="1:74" x14ac:dyDescent="0.2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143"/>
      <c r="BG1150" s="46"/>
      <c r="BH1150" s="46"/>
      <c r="BI1150" s="46"/>
      <c r="BJ1150" s="46"/>
      <c r="BK1150" s="46"/>
      <c r="BL1150" s="46"/>
      <c r="BM1150" s="46"/>
      <c r="BN1150" s="46"/>
      <c r="BO1150" s="46"/>
      <c r="BP1150" s="46"/>
      <c r="BQ1150" s="46"/>
      <c r="BR1150" s="46"/>
      <c r="BS1150" s="46"/>
      <c r="BT1150" s="46"/>
      <c r="BU1150" s="46"/>
      <c r="BV1150" s="46"/>
    </row>
    <row r="1151" spans="1:74" x14ac:dyDescent="0.2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143"/>
      <c r="BG1151" s="46"/>
      <c r="BH1151" s="46"/>
      <c r="BI1151" s="46"/>
      <c r="BJ1151" s="46"/>
      <c r="BK1151" s="46"/>
      <c r="BL1151" s="46"/>
      <c r="BM1151" s="46"/>
      <c r="BN1151" s="46"/>
      <c r="BO1151" s="46"/>
      <c r="BP1151" s="46"/>
      <c r="BQ1151" s="46"/>
      <c r="BR1151" s="46"/>
      <c r="BS1151" s="46"/>
      <c r="BT1151" s="46"/>
      <c r="BU1151" s="46"/>
      <c r="BV1151" s="46"/>
    </row>
    <row r="1152" spans="1:74" x14ac:dyDescent="0.2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143"/>
      <c r="BG1152" s="46"/>
      <c r="BH1152" s="46"/>
      <c r="BI1152" s="46"/>
      <c r="BJ1152" s="46"/>
      <c r="BK1152" s="46"/>
      <c r="BL1152" s="46"/>
      <c r="BM1152" s="46"/>
      <c r="BN1152" s="46"/>
      <c r="BO1152" s="46"/>
      <c r="BP1152" s="46"/>
      <c r="BQ1152" s="46"/>
      <c r="BR1152" s="46"/>
      <c r="BS1152" s="46"/>
      <c r="BT1152" s="46"/>
      <c r="BU1152" s="46"/>
      <c r="BV1152" s="46"/>
    </row>
    <row r="1153" spans="1:74" x14ac:dyDescent="0.2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143"/>
      <c r="BG1153" s="46"/>
      <c r="BH1153" s="46"/>
      <c r="BI1153" s="46"/>
      <c r="BJ1153" s="46"/>
      <c r="BK1153" s="46"/>
      <c r="BL1153" s="46"/>
      <c r="BM1153" s="46"/>
      <c r="BN1153" s="46"/>
      <c r="BO1153" s="46"/>
      <c r="BP1153" s="46"/>
      <c r="BQ1153" s="46"/>
      <c r="BR1153" s="46"/>
      <c r="BS1153" s="46"/>
      <c r="BT1153" s="46"/>
      <c r="BU1153" s="46"/>
      <c r="BV1153" s="46"/>
    </row>
    <row r="1154" spans="1:74" x14ac:dyDescent="0.2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143"/>
      <c r="BG1154" s="46"/>
      <c r="BH1154" s="46"/>
      <c r="BI1154" s="46"/>
      <c r="BJ1154" s="46"/>
      <c r="BK1154" s="46"/>
      <c r="BL1154" s="46"/>
      <c r="BM1154" s="46"/>
      <c r="BN1154" s="46"/>
      <c r="BO1154" s="46"/>
      <c r="BP1154" s="46"/>
      <c r="BQ1154" s="46"/>
      <c r="BR1154" s="46"/>
      <c r="BS1154" s="46"/>
      <c r="BT1154" s="46"/>
      <c r="BU1154" s="46"/>
      <c r="BV1154" s="46"/>
    </row>
    <row r="1155" spans="1:74" x14ac:dyDescent="0.2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143"/>
      <c r="BG1155" s="46"/>
      <c r="BH1155" s="46"/>
      <c r="BI1155" s="46"/>
      <c r="BJ1155" s="46"/>
      <c r="BK1155" s="46"/>
      <c r="BL1155" s="46"/>
      <c r="BM1155" s="46"/>
      <c r="BN1155" s="46"/>
      <c r="BO1155" s="46"/>
      <c r="BP1155" s="46"/>
      <c r="BQ1155" s="46"/>
      <c r="BR1155" s="46"/>
      <c r="BS1155" s="46"/>
      <c r="BT1155" s="46"/>
      <c r="BU1155" s="46"/>
      <c r="BV1155" s="46"/>
    </row>
    <row r="1156" spans="1:74" x14ac:dyDescent="0.2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143"/>
      <c r="BG1156" s="46"/>
      <c r="BH1156" s="46"/>
      <c r="BI1156" s="46"/>
      <c r="BJ1156" s="46"/>
      <c r="BK1156" s="46"/>
      <c r="BL1156" s="46"/>
      <c r="BM1156" s="46"/>
      <c r="BN1156" s="46"/>
      <c r="BO1156" s="46"/>
      <c r="BP1156" s="46"/>
      <c r="BQ1156" s="46"/>
      <c r="BR1156" s="46"/>
      <c r="BS1156" s="46"/>
      <c r="BT1156" s="46"/>
      <c r="BU1156" s="46"/>
      <c r="BV1156" s="46"/>
    </row>
    <row r="1157" spans="1:74" x14ac:dyDescent="0.2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143"/>
      <c r="BG1157" s="46"/>
      <c r="BH1157" s="46"/>
      <c r="BI1157" s="46"/>
      <c r="BJ1157" s="46"/>
      <c r="BK1157" s="46"/>
      <c r="BL1157" s="46"/>
      <c r="BM1157" s="46"/>
      <c r="BN1157" s="46"/>
      <c r="BO1157" s="46"/>
      <c r="BP1157" s="46"/>
      <c r="BQ1157" s="46"/>
      <c r="BR1157" s="46"/>
      <c r="BS1157" s="46"/>
      <c r="BT1157" s="46"/>
      <c r="BU1157" s="46"/>
      <c r="BV1157" s="46"/>
    </row>
    <row r="1158" spans="1:74" x14ac:dyDescent="0.2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143"/>
      <c r="BG1158" s="46"/>
      <c r="BH1158" s="46"/>
      <c r="BI1158" s="46"/>
      <c r="BJ1158" s="46"/>
      <c r="BK1158" s="46"/>
      <c r="BL1158" s="46"/>
      <c r="BM1158" s="46"/>
      <c r="BN1158" s="46"/>
      <c r="BO1158" s="46"/>
      <c r="BP1158" s="46"/>
      <c r="BQ1158" s="46"/>
      <c r="BR1158" s="46"/>
      <c r="BS1158" s="46"/>
      <c r="BT1158" s="46"/>
      <c r="BU1158" s="46"/>
      <c r="BV1158" s="46"/>
    </row>
    <row r="1159" spans="1:74" x14ac:dyDescent="0.2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143"/>
      <c r="BG1159" s="46"/>
      <c r="BH1159" s="46"/>
      <c r="BI1159" s="46"/>
      <c r="BJ1159" s="46"/>
      <c r="BK1159" s="46"/>
      <c r="BL1159" s="46"/>
      <c r="BM1159" s="46"/>
      <c r="BN1159" s="46"/>
      <c r="BO1159" s="46"/>
      <c r="BP1159" s="46"/>
      <c r="BQ1159" s="46"/>
      <c r="BR1159" s="46"/>
      <c r="BS1159" s="46"/>
      <c r="BT1159" s="46"/>
      <c r="BU1159" s="46"/>
      <c r="BV1159" s="46"/>
    </row>
    <row r="1160" spans="1:74" x14ac:dyDescent="0.2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143"/>
      <c r="BG1160" s="46"/>
      <c r="BH1160" s="46"/>
      <c r="BI1160" s="46"/>
      <c r="BJ1160" s="46"/>
      <c r="BK1160" s="46"/>
      <c r="BL1160" s="46"/>
      <c r="BM1160" s="46"/>
      <c r="BN1160" s="46"/>
      <c r="BO1160" s="46"/>
      <c r="BP1160" s="46"/>
      <c r="BQ1160" s="46"/>
      <c r="BR1160" s="46"/>
      <c r="BS1160" s="46"/>
      <c r="BT1160" s="46"/>
      <c r="BU1160" s="46"/>
      <c r="BV1160" s="46"/>
    </row>
    <row r="1161" spans="1:74" x14ac:dyDescent="0.2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143"/>
      <c r="BG1161" s="46"/>
      <c r="BH1161" s="46"/>
      <c r="BI1161" s="46"/>
      <c r="BJ1161" s="46"/>
      <c r="BK1161" s="46"/>
      <c r="BL1161" s="46"/>
      <c r="BM1161" s="46"/>
      <c r="BN1161" s="46"/>
      <c r="BO1161" s="46"/>
      <c r="BP1161" s="46"/>
      <c r="BQ1161" s="46"/>
      <c r="BR1161" s="46"/>
      <c r="BS1161" s="46"/>
      <c r="BT1161" s="46"/>
      <c r="BU1161" s="46"/>
      <c r="BV1161" s="46"/>
    </row>
    <row r="1162" spans="1:74" x14ac:dyDescent="0.2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143"/>
      <c r="BG1162" s="46"/>
      <c r="BH1162" s="46"/>
      <c r="BI1162" s="46"/>
      <c r="BJ1162" s="46"/>
      <c r="BK1162" s="46"/>
      <c r="BL1162" s="46"/>
      <c r="BM1162" s="46"/>
      <c r="BN1162" s="46"/>
      <c r="BO1162" s="46"/>
      <c r="BP1162" s="46"/>
      <c r="BQ1162" s="46"/>
      <c r="BR1162" s="46"/>
      <c r="BS1162" s="46"/>
      <c r="BT1162" s="46"/>
      <c r="BU1162" s="46"/>
      <c r="BV1162" s="46"/>
    </row>
    <row r="1163" spans="1:74" x14ac:dyDescent="0.2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143"/>
      <c r="BG1163" s="46"/>
      <c r="BH1163" s="46"/>
      <c r="BI1163" s="46"/>
      <c r="BJ1163" s="46"/>
      <c r="BK1163" s="46"/>
      <c r="BL1163" s="46"/>
      <c r="BM1163" s="46"/>
      <c r="BN1163" s="46"/>
      <c r="BO1163" s="46"/>
      <c r="BP1163" s="46"/>
      <c r="BQ1163" s="46"/>
      <c r="BR1163" s="46"/>
      <c r="BS1163" s="46"/>
      <c r="BT1163" s="46"/>
      <c r="BU1163" s="46"/>
      <c r="BV1163" s="46"/>
    </row>
    <row r="1164" spans="1:74" x14ac:dyDescent="0.2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143"/>
      <c r="BG1164" s="46"/>
      <c r="BH1164" s="46"/>
      <c r="BI1164" s="46"/>
      <c r="BJ1164" s="46"/>
      <c r="BK1164" s="46"/>
      <c r="BL1164" s="46"/>
      <c r="BM1164" s="46"/>
      <c r="BN1164" s="46"/>
      <c r="BO1164" s="46"/>
      <c r="BP1164" s="46"/>
      <c r="BQ1164" s="46"/>
      <c r="BR1164" s="46"/>
      <c r="BS1164" s="46"/>
      <c r="BT1164" s="46"/>
      <c r="BU1164" s="46"/>
      <c r="BV1164" s="46"/>
    </row>
    <row r="1165" spans="1:74" x14ac:dyDescent="0.2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143"/>
      <c r="BG1165" s="46"/>
      <c r="BH1165" s="46"/>
      <c r="BI1165" s="46"/>
      <c r="BJ1165" s="46"/>
      <c r="BK1165" s="46"/>
      <c r="BL1165" s="46"/>
      <c r="BM1165" s="46"/>
      <c r="BN1165" s="46"/>
      <c r="BO1165" s="46"/>
      <c r="BP1165" s="46"/>
      <c r="BQ1165" s="46"/>
      <c r="BR1165" s="46"/>
      <c r="BS1165" s="46"/>
      <c r="BT1165" s="46"/>
      <c r="BU1165" s="46"/>
      <c r="BV1165" s="46"/>
    </row>
    <row r="1166" spans="1:74" x14ac:dyDescent="0.2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143"/>
      <c r="BG1166" s="46"/>
      <c r="BH1166" s="46"/>
      <c r="BI1166" s="46"/>
      <c r="BJ1166" s="46"/>
      <c r="BK1166" s="46"/>
      <c r="BL1166" s="46"/>
      <c r="BM1166" s="46"/>
      <c r="BN1166" s="46"/>
      <c r="BO1166" s="46"/>
      <c r="BP1166" s="46"/>
      <c r="BQ1166" s="46"/>
      <c r="BR1166" s="46"/>
      <c r="BS1166" s="46"/>
      <c r="BT1166" s="46"/>
      <c r="BU1166" s="46"/>
      <c r="BV1166" s="46"/>
    </row>
    <row r="1167" spans="1:74" x14ac:dyDescent="0.2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143"/>
      <c r="BG1167" s="46"/>
      <c r="BH1167" s="46"/>
      <c r="BI1167" s="46"/>
      <c r="BJ1167" s="46"/>
      <c r="BK1167" s="46"/>
      <c r="BL1167" s="46"/>
      <c r="BM1167" s="46"/>
      <c r="BN1167" s="46"/>
      <c r="BO1167" s="46"/>
      <c r="BP1167" s="46"/>
      <c r="BQ1167" s="46"/>
      <c r="BR1167" s="46"/>
      <c r="BS1167" s="46"/>
      <c r="BT1167" s="46"/>
      <c r="BU1167" s="46"/>
      <c r="BV1167" s="46"/>
    </row>
    <row r="1168" spans="1:74" x14ac:dyDescent="0.2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143"/>
      <c r="BG1168" s="46"/>
      <c r="BH1168" s="46"/>
      <c r="BI1168" s="46"/>
      <c r="BJ1168" s="46"/>
      <c r="BK1168" s="46"/>
      <c r="BL1168" s="46"/>
      <c r="BM1168" s="46"/>
      <c r="BN1168" s="46"/>
      <c r="BO1168" s="46"/>
      <c r="BP1168" s="46"/>
      <c r="BQ1168" s="46"/>
      <c r="BR1168" s="46"/>
      <c r="BS1168" s="46"/>
      <c r="BT1168" s="46"/>
      <c r="BU1168" s="46"/>
      <c r="BV1168" s="46"/>
    </row>
    <row r="1169" spans="1:74" x14ac:dyDescent="0.2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143"/>
      <c r="BG1169" s="46"/>
      <c r="BH1169" s="46"/>
      <c r="BI1169" s="46"/>
      <c r="BJ1169" s="46"/>
      <c r="BK1169" s="46"/>
      <c r="BL1169" s="46"/>
      <c r="BM1169" s="46"/>
      <c r="BN1169" s="46"/>
      <c r="BO1169" s="46"/>
      <c r="BP1169" s="46"/>
      <c r="BQ1169" s="46"/>
      <c r="BR1169" s="46"/>
      <c r="BS1169" s="46"/>
      <c r="BT1169" s="46"/>
      <c r="BU1169" s="46"/>
      <c r="BV1169" s="46"/>
    </row>
    <row r="1170" spans="1:74" x14ac:dyDescent="0.2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143"/>
      <c r="BG1170" s="46"/>
      <c r="BH1170" s="46"/>
      <c r="BI1170" s="46"/>
      <c r="BJ1170" s="46"/>
      <c r="BK1170" s="46"/>
      <c r="BL1170" s="46"/>
      <c r="BM1170" s="46"/>
      <c r="BN1170" s="46"/>
      <c r="BO1170" s="46"/>
      <c r="BP1170" s="46"/>
      <c r="BQ1170" s="46"/>
      <c r="BR1170" s="46"/>
      <c r="BS1170" s="46"/>
      <c r="BT1170" s="46"/>
      <c r="BU1170" s="46"/>
      <c r="BV1170" s="46"/>
    </row>
    <row r="1171" spans="1:74" x14ac:dyDescent="0.2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143"/>
      <c r="BG1171" s="46"/>
      <c r="BH1171" s="46"/>
      <c r="BI1171" s="46"/>
      <c r="BJ1171" s="46"/>
      <c r="BK1171" s="46"/>
      <c r="BL1171" s="46"/>
      <c r="BM1171" s="46"/>
      <c r="BN1171" s="46"/>
      <c r="BO1171" s="46"/>
      <c r="BP1171" s="46"/>
      <c r="BQ1171" s="46"/>
      <c r="BR1171" s="46"/>
      <c r="BS1171" s="46"/>
      <c r="BT1171" s="46"/>
      <c r="BU1171" s="46"/>
      <c r="BV1171" s="46"/>
    </row>
    <row r="1172" spans="1:74" x14ac:dyDescent="0.2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143"/>
      <c r="BG1172" s="46"/>
      <c r="BH1172" s="46"/>
      <c r="BI1172" s="46"/>
      <c r="BJ1172" s="46"/>
      <c r="BK1172" s="46"/>
      <c r="BL1172" s="46"/>
      <c r="BM1172" s="46"/>
      <c r="BN1172" s="46"/>
      <c r="BO1172" s="46"/>
      <c r="BP1172" s="46"/>
      <c r="BQ1172" s="46"/>
      <c r="BR1172" s="46"/>
      <c r="BS1172" s="46"/>
      <c r="BT1172" s="46"/>
      <c r="BU1172" s="46"/>
      <c r="BV1172" s="46"/>
    </row>
    <row r="1173" spans="1:74" x14ac:dyDescent="0.2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143"/>
      <c r="BG1173" s="46"/>
      <c r="BH1173" s="46"/>
      <c r="BI1173" s="46"/>
      <c r="BJ1173" s="46"/>
      <c r="BK1173" s="46"/>
      <c r="BL1173" s="46"/>
      <c r="BM1173" s="46"/>
      <c r="BN1173" s="46"/>
      <c r="BO1173" s="46"/>
      <c r="BP1173" s="46"/>
      <c r="BQ1173" s="46"/>
      <c r="BR1173" s="46"/>
      <c r="BS1173" s="46"/>
      <c r="BT1173" s="46"/>
      <c r="BU1173" s="46"/>
      <c r="BV1173" s="46"/>
    </row>
    <row r="1174" spans="1:74" x14ac:dyDescent="0.2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143"/>
      <c r="BG1174" s="46"/>
      <c r="BH1174" s="46"/>
      <c r="BI1174" s="46"/>
      <c r="BJ1174" s="46"/>
      <c r="BK1174" s="46"/>
      <c r="BL1174" s="46"/>
      <c r="BM1174" s="46"/>
      <c r="BN1174" s="46"/>
      <c r="BO1174" s="46"/>
      <c r="BP1174" s="46"/>
      <c r="BQ1174" s="46"/>
      <c r="BR1174" s="46"/>
      <c r="BS1174" s="46"/>
      <c r="BT1174" s="46"/>
      <c r="BU1174" s="46"/>
      <c r="BV1174" s="46"/>
    </row>
    <row r="1175" spans="1:74" x14ac:dyDescent="0.2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143"/>
      <c r="BG1175" s="46"/>
      <c r="BH1175" s="46"/>
      <c r="BI1175" s="46"/>
      <c r="BJ1175" s="46"/>
      <c r="BK1175" s="46"/>
      <c r="BL1175" s="46"/>
      <c r="BM1175" s="46"/>
      <c r="BN1175" s="46"/>
      <c r="BO1175" s="46"/>
      <c r="BP1175" s="46"/>
      <c r="BQ1175" s="46"/>
      <c r="BR1175" s="46"/>
      <c r="BS1175" s="46"/>
      <c r="BT1175" s="46"/>
      <c r="BU1175" s="46"/>
      <c r="BV1175" s="46"/>
    </row>
    <row r="1176" spans="1:74" x14ac:dyDescent="0.2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143"/>
      <c r="BG1176" s="46"/>
      <c r="BH1176" s="46"/>
      <c r="BI1176" s="46"/>
      <c r="BJ1176" s="46"/>
      <c r="BK1176" s="46"/>
      <c r="BL1176" s="46"/>
      <c r="BM1176" s="46"/>
      <c r="BN1176" s="46"/>
      <c r="BO1176" s="46"/>
      <c r="BP1176" s="46"/>
      <c r="BQ1176" s="46"/>
      <c r="BR1176" s="46"/>
      <c r="BS1176" s="46"/>
      <c r="BT1176" s="46"/>
      <c r="BU1176" s="46"/>
      <c r="BV1176" s="46"/>
    </row>
    <row r="1177" spans="1:74" x14ac:dyDescent="0.2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143"/>
      <c r="BG1177" s="46"/>
      <c r="BH1177" s="46"/>
      <c r="BI1177" s="46"/>
      <c r="BJ1177" s="46"/>
      <c r="BK1177" s="46"/>
      <c r="BL1177" s="46"/>
      <c r="BM1177" s="46"/>
      <c r="BN1177" s="46"/>
      <c r="BO1177" s="46"/>
      <c r="BP1177" s="46"/>
      <c r="BQ1177" s="46"/>
      <c r="BR1177" s="46"/>
      <c r="BS1177" s="46"/>
      <c r="BT1177" s="46"/>
      <c r="BU1177" s="46"/>
      <c r="BV1177" s="46"/>
    </row>
    <row r="1178" spans="1:74" x14ac:dyDescent="0.2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143"/>
      <c r="BG1178" s="46"/>
      <c r="BH1178" s="46"/>
      <c r="BI1178" s="46"/>
      <c r="BJ1178" s="46"/>
      <c r="BK1178" s="46"/>
      <c r="BL1178" s="46"/>
      <c r="BM1178" s="46"/>
      <c r="BN1178" s="46"/>
      <c r="BO1178" s="46"/>
      <c r="BP1178" s="46"/>
      <c r="BQ1178" s="46"/>
      <c r="BR1178" s="46"/>
      <c r="BS1178" s="46"/>
      <c r="BT1178" s="46"/>
      <c r="BU1178" s="46"/>
      <c r="BV1178" s="46"/>
    </row>
    <row r="1179" spans="1:74" x14ac:dyDescent="0.2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143"/>
      <c r="BG1179" s="46"/>
      <c r="BH1179" s="46"/>
      <c r="BI1179" s="46"/>
      <c r="BJ1179" s="46"/>
      <c r="BK1179" s="46"/>
      <c r="BL1179" s="46"/>
      <c r="BM1179" s="46"/>
      <c r="BN1179" s="46"/>
      <c r="BO1179" s="46"/>
      <c r="BP1179" s="46"/>
      <c r="BQ1179" s="46"/>
      <c r="BR1179" s="46"/>
      <c r="BS1179" s="46"/>
      <c r="BT1179" s="46"/>
      <c r="BU1179" s="46"/>
      <c r="BV1179" s="46"/>
    </row>
    <row r="1180" spans="1:74" x14ac:dyDescent="0.2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143"/>
      <c r="BG1180" s="46"/>
      <c r="BH1180" s="46"/>
      <c r="BI1180" s="46"/>
      <c r="BJ1180" s="46"/>
      <c r="BK1180" s="46"/>
      <c r="BL1180" s="46"/>
      <c r="BM1180" s="46"/>
      <c r="BN1180" s="46"/>
      <c r="BO1180" s="46"/>
      <c r="BP1180" s="46"/>
      <c r="BQ1180" s="46"/>
      <c r="BR1180" s="46"/>
      <c r="BS1180" s="46"/>
      <c r="BT1180" s="46"/>
      <c r="BU1180" s="46"/>
      <c r="BV1180" s="46"/>
    </row>
    <row r="1181" spans="1:74" x14ac:dyDescent="0.2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143"/>
      <c r="BG1181" s="46"/>
      <c r="BH1181" s="46"/>
      <c r="BI1181" s="46"/>
      <c r="BJ1181" s="46"/>
      <c r="BK1181" s="46"/>
      <c r="BL1181" s="46"/>
      <c r="BM1181" s="46"/>
      <c r="BN1181" s="46"/>
      <c r="BO1181" s="46"/>
      <c r="BP1181" s="46"/>
      <c r="BQ1181" s="46"/>
      <c r="BR1181" s="46"/>
      <c r="BS1181" s="46"/>
      <c r="BT1181" s="46"/>
      <c r="BU1181" s="46"/>
      <c r="BV1181" s="46"/>
    </row>
    <row r="1182" spans="1:74" x14ac:dyDescent="0.2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143"/>
      <c r="BG1182" s="46"/>
      <c r="BH1182" s="46"/>
      <c r="BI1182" s="46"/>
      <c r="BJ1182" s="46"/>
      <c r="BK1182" s="46"/>
      <c r="BL1182" s="46"/>
      <c r="BM1182" s="46"/>
      <c r="BN1182" s="46"/>
      <c r="BO1182" s="46"/>
      <c r="BP1182" s="46"/>
      <c r="BQ1182" s="46"/>
      <c r="BR1182" s="46"/>
      <c r="BS1182" s="46"/>
      <c r="BT1182" s="46"/>
      <c r="BU1182" s="46"/>
      <c r="BV1182" s="46"/>
    </row>
    <row r="1183" spans="1:74" x14ac:dyDescent="0.2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143"/>
      <c r="BG1183" s="46"/>
      <c r="BH1183" s="46"/>
      <c r="BI1183" s="46"/>
      <c r="BJ1183" s="46"/>
      <c r="BK1183" s="46"/>
      <c r="BL1183" s="46"/>
      <c r="BM1183" s="46"/>
      <c r="BN1183" s="46"/>
      <c r="BO1183" s="46"/>
      <c r="BP1183" s="46"/>
      <c r="BQ1183" s="46"/>
      <c r="BR1183" s="46"/>
      <c r="BS1183" s="46"/>
      <c r="BT1183" s="46"/>
      <c r="BU1183" s="46"/>
      <c r="BV1183" s="46"/>
    </row>
    <row r="1184" spans="1:74" x14ac:dyDescent="0.2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143"/>
      <c r="BG1184" s="46"/>
      <c r="BH1184" s="46"/>
      <c r="BI1184" s="46"/>
      <c r="BJ1184" s="46"/>
      <c r="BK1184" s="46"/>
      <c r="BL1184" s="46"/>
      <c r="BM1184" s="46"/>
      <c r="BN1184" s="46"/>
      <c r="BO1184" s="46"/>
      <c r="BP1184" s="46"/>
      <c r="BQ1184" s="46"/>
      <c r="BR1184" s="46"/>
      <c r="BS1184" s="46"/>
      <c r="BT1184" s="46"/>
      <c r="BU1184" s="46"/>
      <c r="BV1184" s="46"/>
    </row>
    <row r="1185" spans="1:74" x14ac:dyDescent="0.2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143"/>
      <c r="BG1185" s="46"/>
      <c r="BH1185" s="46"/>
      <c r="BI1185" s="46"/>
      <c r="BJ1185" s="46"/>
      <c r="BK1185" s="46"/>
      <c r="BL1185" s="46"/>
      <c r="BM1185" s="46"/>
      <c r="BN1185" s="46"/>
      <c r="BO1185" s="46"/>
      <c r="BP1185" s="46"/>
      <c r="BQ1185" s="46"/>
      <c r="BR1185" s="46"/>
      <c r="BS1185" s="46"/>
      <c r="BT1185" s="46"/>
      <c r="BU1185" s="46"/>
      <c r="BV1185" s="46"/>
    </row>
    <row r="1186" spans="1:74" x14ac:dyDescent="0.2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143"/>
      <c r="BG1186" s="46"/>
      <c r="BH1186" s="46"/>
      <c r="BI1186" s="46"/>
      <c r="BJ1186" s="46"/>
      <c r="BK1186" s="46"/>
      <c r="BL1186" s="46"/>
      <c r="BM1186" s="46"/>
      <c r="BN1186" s="46"/>
      <c r="BO1186" s="46"/>
      <c r="BP1186" s="46"/>
      <c r="BQ1186" s="46"/>
      <c r="BR1186" s="46"/>
      <c r="BS1186" s="46"/>
      <c r="BT1186" s="46"/>
      <c r="BU1186" s="46"/>
      <c r="BV1186" s="46"/>
    </row>
    <row r="1187" spans="1:74" x14ac:dyDescent="0.2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143"/>
      <c r="BG1187" s="46"/>
      <c r="BH1187" s="46"/>
      <c r="BI1187" s="46"/>
      <c r="BJ1187" s="46"/>
      <c r="BK1187" s="46"/>
      <c r="BL1187" s="46"/>
      <c r="BM1187" s="46"/>
      <c r="BN1187" s="46"/>
      <c r="BO1187" s="46"/>
      <c r="BP1187" s="46"/>
      <c r="BQ1187" s="46"/>
      <c r="BR1187" s="46"/>
      <c r="BS1187" s="46"/>
      <c r="BT1187" s="46"/>
      <c r="BU1187" s="46"/>
      <c r="BV1187" s="46"/>
    </row>
    <row r="1188" spans="1:74" x14ac:dyDescent="0.2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143"/>
      <c r="BG1188" s="46"/>
      <c r="BH1188" s="46"/>
      <c r="BI1188" s="46"/>
      <c r="BJ1188" s="46"/>
      <c r="BK1188" s="46"/>
      <c r="BL1188" s="46"/>
      <c r="BM1188" s="46"/>
      <c r="BN1188" s="46"/>
      <c r="BO1188" s="46"/>
      <c r="BP1188" s="46"/>
      <c r="BQ1188" s="46"/>
      <c r="BR1188" s="46"/>
      <c r="BS1188" s="46"/>
      <c r="BT1188" s="46"/>
      <c r="BU1188" s="46"/>
      <c r="BV1188" s="46"/>
    </row>
    <row r="1189" spans="1:74" x14ac:dyDescent="0.2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143"/>
      <c r="BG1189" s="46"/>
      <c r="BH1189" s="46"/>
      <c r="BI1189" s="46"/>
      <c r="BJ1189" s="46"/>
      <c r="BK1189" s="46"/>
      <c r="BL1189" s="46"/>
      <c r="BM1189" s="46"/>
      <c r="BN1189" s="46"/>
      <c r="BO1189" s="46"/>
      <c r="BP1189" s="46"/>
      <c r="BQ1189" s="46"/>
      <c r="BR1189" s="46"/>
      <c r="BS1189" s="46"/>
      <c r="BT1189" s="46"/>
      <c r="BU1189" s="46"/>
      <c r="BV1189" s="46"/>
    </row>
    <row r="1190" spans="1:74" x14ac:dyDescent="0.2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143"/>
      <c r="BG1190" s="46"/>
      <c r="BH1190" s="46"/>
      <c r="BI1190" s="46"/>
      <c r="BJ1190" s="46"/>
      <c r="BK1190" s="46"/>
      <c r="BL1190" s="46"/>
      <c r="BM1190" s="46"/>
      <c r="BN1190" s="46"/>
      <c r="BO1190" s="46"/>
      <c r="BP1190" s="46"/>
      <c r="BQ1190" s="46"/>
      <c r="BR1190" s="46"/>
      <c r="BS1190" s="46"/>
      <c r="BT1190" s="46"/>
      <c r="BU1190" s="46"/>
      <c r="BV1190" s="46"/>
    </row>
    <row r="1191" spans="1:74" x14ac:dyDescent="0.2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143"/>
      <c r="BG1191" s="46"/>
      <c r="BH1191" s="46"/>
      <c r="BI1191" s="46"/>
      <c r="BJ1191" s="46"/>
      <c r="BK1191" s="46"/>
      <c r="BL1191" s="46"/>
      <c r="BM1191" s="46"/>
      <c r="BN1191" s="46"/>
      <c r="BO1191" s="46"/>
      <c r="BP1191" s="46"/>
      <c r="BQ1191" s="46"/>
      <c r="BR1191" s="46"/>
      <c r="BS1191" s="46"/>
      <c r="BT1191" s="46"/>
      <c r="BU1191" s="46"/>
      <c r="BV1191" s="46"/>
    </row>
    <row r="1192" spans="1:74" x14ac:dyDescent="0.2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143"/>
      <c r="BG1192" s="46"/>
      <c r="BH1192" s="46"/>
      <c r="BI1192" s="46"/>
      <c r="BJ1192" s="46"/>
      <c r="BK1192" s="46"/>
      <c r="BL1192" s="46"/>
      <c r="BM1192" s="46"/>
      <c r="BN1192" s="46"/>
      <c r="BO1192" s="46"/>
      <c r="BP1192" s="46"/>
      <c r="BQ1192" s="46"/>
      <c r="BR1192" s="46"/>
      <c r="BS1192" s="46"/>
      <c r="BT1192" s="46"/>
      <c r="BU1192" s="46"/>
      <c r="BV1192" s="46"/>
    </row>
    <row r="1193" spans="1:74" x14ac:dyDescent="0.2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143"/>
      <c r="BG1193" s="46"/>
      <c r="BH1193" s="46"/>
      <c r="BI1193" s="46"/>
      <c r="BJ1193" s="46"/>
      <c r="BK1193" s="46"/>
      <c r="BL1193" s="46"/>
      <c r="BM1193" s="46"/>
      <c r="BN1193" s="46"/>
      <c r="BO1193" s="46"/>
      <c r="BP1193" s="46"/>
      <c r="BQ1193" s="46"/>
      <c r="BR1193" s="46"/>
      <c r="BS1193" s="46"/>
      <c r="BT1193" s="46"/>
      <c r="BU1193" s="46"/>
      <c r="BV1193" s="46"/>
    </row>
    <row r="1194" spans="1:74" x14ac:dyDescent="0.2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143"/>
      <c r="BG1194" s="46"/>
      <c r="BH1194" s="46"/>
      <c r="BI1194" s="46"/>
      <c r="BJ1194" s="46"/>
      <c r="BK1194" s="46"/>
      <c r="BL1194" s="46"/>
      <c r="BM1194" s="46"/>
      <c r="BN1194" s="46"/>
      <c r="BO1194" s="46"/>
      <c r="BP1194" s="46"/>
      <c r="BQ1194" s="46"/>
      <c r="BR1194" s="46"/>
      <c r="BS1194" s="46"/>
      <c r="BT1194" s="46"/>
      <c r="BU1194" s="46"/>
      <c r="BV1194" s="46"/>
    </row>
    <row r="1195" spans="1:74" x14ac:dyDescent="0.2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143"/>
      <c r="BG1195" s="46"/>
      <c r="BH1195" s="46"/>
      <c r="BI1195" s="46"/>
      <c r="BJ1195" s="46"/>
      <c r="BK1195" s="46"/>
      <c r="BL1195" s="46"/>
      <c r="BM1195" s="46"/>
      <c r="BN1195" s="46"/>
      <c r="BO1195" s="46"/>
      <c r="BP1195" s="46"/>
      <c r="BQ1195" s="46"/>
      <c r="BR1195" s="46"/>
      <c r="BS1195" s="46"/>
      <c r="BT1195" s="46"/>
      <c r="BU1195" s="46"/>
      <c r="BV1195" s="46"/>
    </row>
    <row r="1196" spans="1:74" x14ac:dyDescent="0.2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143"/>
      <c r="BG1196" s="46"/>
      <c r="BH1196" s="46"/>
      <c r="BI1196" s="46"/>
      <c r="BJ1196" s="46"/>
      <c r="BK1196" s="46"/>
      <c r="BL1196" s="46"/>
      <c r="BM1196" s="46"/>
      <c r="BN1196" s="46"/>
      <c r="BO1196" s="46"/>
      <c r="BP1196" s="46"/>
      <c r="BQ1196" s="46"/>
      <c r="BR1196" s="46"/>
      <c r="BS1196" s="46"/>
      <c r="BT1196" s="46"/>
      <c r="BU1196" s="46"/>
      <c r="BV1196" s="46"/>
    </row>
    <row r="1197" spans="1:74" x14ac:dyDescent="0.2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143"/>
      <c r="BG1197" s="46"/>
      <c r="BH1197" s="46"/>
      <c r="BI1197" s="46"/>
      <c r="BJ1197" s="46"/>
      <c r="BK1197" s="46"/>
      <c r="BL1197" s="46"/>
      <c r="BM1197" s="46"/>
      <c r="BN1197" s="46"/>
      <c r="BO1197" s="46"/>
      <c r="BP1197" s="46"/>
      <c r="BQ1197" s="46"/>
      <c r="BR1197" s="46"/>
      <c r="BS1197" s="46"/>
      <c r="BT1197" s="46"/>
      <c r="BU1197" s="46"/>
      <c r="BV1197" s="46"/>
    </row>
    <row r="1198" spans="1:74" x14ac:dyDescent="0.2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143"/>
      <c r="BG1198" s="46"/>
      <c r="BH1198" s="46"/>
      <c r="BI1198" s="46"/>
      <c r="BJ1198" s="46"/>
      <c r="BK1198" s="46"/>
      <c r="BL1198" s="46"/>
      <c r="BM1198" s="46"/>
      <c r="BN1198" s="46"/>
      <c r="BO1198" s="46"/>
      <c r="BP1198" s="46"/>
      <c r="BQ1198" s="46"/>
      <c r="BR1198" s="46"/>
      <c r="BS1198" s="46"/>
      <c r="BT1198" s="46"/>
      <c r="BU1198" s="46"/>
      <c r="BV1198" s="46"/>
    </row>
    <row r="1199" spans="1:74" x14ac:dyDescent="0.2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143"/>
      <c r="BG1199" s="46"/>
      <c r="BH1199" s="46"/>
      <c r="BI1199" s="46"/>
      <c r="BJ1199" s="46"/>
      <c r="BK1199" s="46"/>
      <c r="BL1199" s="46"/>
      <c r="BM1199" s="46"/>
      <c r="BN1199" s="46"/>
      <c r="BO1199" s="46"/>
      <c r="BP1199" s="46"/>
      <c r="BQ1199" s="46"/>
      <c r="BR1199" s="46"/>
      <c r="BS1199" s="46"/>
      <c r="BT1199" s="46"/>
      <c r="BU1199" s="46"/>
      <c r="BV1199" s="46"/>
    </row>
    <row r="1200" spans="1:74" x14ac:dyDescent="0.2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143"/>
      <c r="BG1200" s="46"/>
      <c r="BH1200" s="46"/>
      <c r="BI1200" s="46"/>
      <c r="BJ1200" s="46"/>
      <c r="BK1200" s="46"/>
      <c r="BL1200" s="46"/>
      <c r="BM1200" s="46"/>
      <c r="BN1200" s="46"/>
      <c r="BO1200" s="46"/>
      <c r="BP1200" s="46"/>
      <c r="BQ1200" s="46"/>
      <c r="BR1200" s="46"/>
      <c r="BS1200" s="46"/>
      <c r="BT1200" s="46"/>
      <c r="BU1200" s="46"/>
      <c r="BV1200" s="46"/>
    </row>
    <row r="1201" spans="1:74" x14ac:dyDescent="0.2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143"/>
      <c r="BG1201" s="46"/>
      <c r="BH1201" s="46"/>
      <c r="BI1201" s="46"/>
      <c r="BJ1201" s="46"/>
      <c r="BK1201" s="46"/>
      <c r="BL1201" s="46"/>
      <c r="BM1201" s="46"/>
      <c r="BN1201" s="46"/>
      <c r="BO1201" s="46"/>
      <c r="BP1201" s="46"/>
      <c r="BQ1201" s="46"/>
      <c r="BR1201" s="46"/>
      <c r="BS1201" s="46"/>
      <c r="BT1201" s="46"/>
      <c r="BU1201" s="46"/>
      <c r="BV1201" s="46"/>
    </row>
    <row r="1202" spans="1:74" x14ac:dyDescent="0.2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143"/>
      <c r="BG1202" s="46"/>
      <c r="BH1202" s="46"/>
      <c r="BI1202" s="46"/>
      <c r="BJ1202" s="46"/>
      <c r="BK1202" s="46"/>
      <c r="BL1202" s="46"/>
      <c r="BM1202" s="46"/>
      <c r="BN1202" s="46"/>
      <c r="BO1202" s="46"/>
      <c r="BP1202" s="46"/>
      <c r="BQ1202" s="46"/>
      <c r="BR1202" s="46"/>
      <c r="BS1202" s="46"/>
      <c r="BT1202" s="46"/>
      <c r="BU1202" s="46"/>
      <c r="BV1202" s="46"/>
    </row>
    <row r="1203" spans="1:74" x14ac:dyDescent="0.2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143"/>
      <c r="BG1203" s="46"/>
      <c r="BH1203" s="46"/>
      <c r="BI1203" s="46"/>
      <c r="BJ1203" s="46"/>
      <c r="BK1203" s="46"/>
      <c r="BL1203" s="46"/>
      <c r="BM1203" s="46"/>
      <c r="BN1203" s="46"/>
      <c r="BO1203" s="46"/>
      <c r="BP1203" s="46"/>
      <c r="BQ1203" s="46"/>
      <c r="BR1203" s="46"/>
      <c r="BS1203" s="46"/>
      <c r="BT1203" s="46"/>
      <c r="BU1203" s="46"/>
      <c r="BV1203" s="46"/>
    </row>
    <row r="1204" spans="1:74" x14ac:dyDescent="0.2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143"/>
      <c r="BG1204" s="46"/>
      <c r="BH1204" s="46"/>
      <c r="BI1204" s="46"/>
      <c r="BJ1204" s="46"/>
      <c r="BK1204" s="46"/>
      <c r="BL1204" s="46"/>
      <c r="BM1204" s="46"/>
      <c r="BN1204" s="46"/>
      <c r="BO1204" s="46"/>
      <c r="BP1204" s="46"/>
      <c r="BQ1204" s="46"/>
      <c r="BR1204" s="46"/>
      <c r="BS1204" s="46"/>
      <c r="BT1204" s="46"/>
      <c r="BU1204" s="46"/>
      <c r="BV1204" s="46"/>
    </row>
    <row r="1205" spans="1:74" x14ac:dyDescent="0.2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143"/>
      <c r="BG1205" s="46"/>
      <c r="BH1205" s="46"/>
      <c r="BI1205" s="46"/>
      <c r="BJ1205" s="46"/>
      <c r="BK1205" s="46"/>
      <c r="BL1205" s="46"/>
      <c r="BM1205" s="46"/>
      <c r="BN1205" s="46"/>
      <c r="BO1205" s="46"/>
      <c r="BP1205" s="46"/>
      <c r="BQ1205" s="46"/>
      <c r="BR1205" s="46"/>
      <c r="BS1205" s="46"/>
      <c r="BT1205" s="46"/>
      <c r="BU1205" s="46"/>
      <c r="BV1205" s="46"/>
    </row>
    <row r="1206" spans="1:74" x14ac:dyDescent="0.2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143"/>
      <c r="BG1206" s="46"/>
      <c r="BH1206" s="46"/>
      <c r="BI1206" s="46"/>
      <c r="BJ1206" s="46"/>
      <c r="BK1206" s="46"/>
      <c r="BL1206" s="46"/>
      <c r="BM1206" s="46"/>
      <c r="BN1206" s="46"/>
      <c r="BO1206" s="46"/>
      <c r="BP1206" s="46"/>
      <c r="BQ1206" s="46"/>
      <c r="BR1206" s="46"/>
      <c r="BS1206" s="46"/>
      <c r="BT1206" s="46"/>
      <c r="BU1206" s="46"/>
      <c r="BV1206" s="46"/>
    </row>
    <row r="1207" spans="1:74" x14ac:dyDescent="0.2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143"/>
      <c r="BG1207" s="46"/>
      <c r="BH1207" s="46"/>
      <c r="BI1207" s="46"/>
      <c r="BJ1207" s="46"/>
      <c r="BK1207" s="46"/>
      <c r="BL1207" s="46"/>
      <c r="BM1207" s="46"/>
      <c r="BN1207" s="46"/>
      <c r="BO1207" s="46"/>
      <c r="BP1207" s="46"/>
      <c r="BQ1207" s="46"/>
      <c r="BR1207" s="46"/>
      <c r="BS1207" s="46"/>
      <c r="BT1207" s="46"/>
      <c r="BU1207" s="46"/>
      <c r="BV1207" s="46"/>
    </row>
    <row r="1208" spans="1:74" x14ac:dyDescent="0.2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143"/>
      <c r="BG1208" s="46"/>
      <c r="BH1208" s="46"/>
      <c r="BI1208" s="46"/>
      <c r="BJ1208" s="46"/>
      <c r="BK1208" s="46"/>
      <c r="BL1208" s="46"/>
      <c r="BM1208" s="46"/>
      <c r="BN1208" s="46"/>
      <c r="BO1208" s="46"/>
      <c r="BP1208" s="46"/>
      <c r="BQ1208" s="46"/>
      <c r="BR1208" s="46"/>
      <c r="BS1208" s="46"/>
      <c r="BT1208" s="46"/>
      <c r="BU1208" s="46"/>
      <c r="BV1208" s="46"/>
    </row>
    <row r="1209" spans="1:74" x14ac:dyDescent="0.2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143"/>
      <c r="BG1209" s="46"/>
      <c r="BH1209" s="46"/>
      <c r="BI1209" s="46"/>
      <c r="BJ1209" s="46"/>
      <c r="BK1209" s="46"/>
      <c r="BL1209" s="46"/>
      <c r="BM1209" s="46"/>
      <c r="BN1209" s="46"/>
      <c r="BO1209" s="46"/>
      <c r="BP1209" s="46"/>
      <c r="BQ1209" s="46"/>
      <c r="BR1209" s="46"/>
      <c r="BS1209" s="46"/>
      <c r="BT1209" s="46"/>
      <c r="BU1209" s="46"/>
      <c r="BV1209" s="46"/>
    </row>
    <row r="1210" spans="1:74" x14ac:dyDescent="0.2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143"/>
      <c r="BG1210" s="46"/>
      <c r="BH1210" s="46"/>
      <c r="BI1210" s="46"/>
      <c r="BJ1210" s="46"/>
      <c r="BK1210" s="46"/>
      <c r="BL1210" s="46"/>
      <c r="BM1210" s="46"/>
      <c r="BN1210" s="46"/>
      <c r="BO1210" s="46"/>
      <c r="BP1210" s="46"/>
      <c r="BQ1210" s="46"/>
      <c r="BR1210" s="46"/>
      <c r="BS1210" s="46"/>
      <c r="BT1210" s="46"/>
      <c r="BU1210" s="46"/>
      <c r="BV1210" s="46"/>
    </row>
    <row r="1211" spans="1:74" x14ac:dyDescent="0.2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143"/>
      <c r="BG1211" s="46"/>
      <c r="BH1211" s="46"/>
      <c r="BI1211" s="46"/>
      <c r="BJ1211" s="46"/>
      <c r="BK1211" s="46"/>
      <c r="BL1211" s="46"/>
      <c r="BM1211" s="46"/>
      <c r="BN1211" s="46"/>
      <c r="BO1211" s="46"/>
      <c r="BP1211" s="46"/>
      <c r="BQ1211" s="46"/>
      <c r="BR1211" s="46"/>
      <c r="BS1211" s="46"/>
      <c r="BT1211" s="46"/>
      <c r="BU1211" s="46"/>
      <c r="BV1211" s="46"/>
    </row>
    <row r="1212" spans="1:74" x14ac:dyDescent="0.2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143"/>
      <c r="BG1212" s="46"/>
      <c r="BH1212" s="46"/>
      <c r="BI1212" s="46"/>
      <c r="BJ1212" s="46"/>
      <c r="BK1212" s="46"/>
      <c r="BL1212" s="46"/>
      <c r="BM1212" s="46"/>
      <c r="BN1212" s="46"/>
      <c r="BO1212" s="46"/>
      <c r="BP1212" s="46"/>
      <c r="BQ1212" s="46"/>
      <c r="BR1212" s="46"/>
      <c r="BS1212" s="46"/>
      <c r="BT1212" s="46"/>
      <c r="BU1212" s="46"/>
      <c r="BV1212" s="46"/>
    </row>
    <row r="1213" spans="1:74" x14ac:dyDescent="0.2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143"/>
      <c r="BG1213" s="46"/>
      <c r="BH1213" s="46"/>
      <c r="BI1213" s="46"/>
      <c r="BJ1213" s="46"/>
      <c r="BK1213" s="46"/>
      <c r="BL1213" s="46"/>
      <c r="BM1213" s="46"/>
      <c r="BN1213" s="46"/>
      <c r="BO1213" s="46"/>
      <c r="BP1213" s="46"/>
      <c r="BQ1213" s="46"/>
      <c r="BR1213" s="46"/>
      <c r="BS1213" s="46"/>
      <c r="BT1213" s="46"/>
      <c r="BU1213" s="46"/>
      <c r="BV1213" s="46"/>
    </row>
    <row r="1214" spans="1:74" x14ac:dyDescent="0.2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143"/>
      <c r="BG1214" s="46"/>
      <c r="BH1214" s="46"/>
      <c r="BI1214" s="46"/>
      <c r="BJ1214" s="46"/>
      <c r="BK1214" s="46"/>
      <c r="BL1214" s="46"/>
      <c r="BM1214" s="46"/>
      <c r="BN1214" s="46"/>
      <c r="BO1214" s="46"/>
      <c r="BP1214" s="46"/>
      <c r="BQ1214" s="46"/>
      <c r="BR1214" s="46"/>
      <c r="BS1214" s="46"/>
      <c r="BT1214" s="46"/>
      <c r="BU1214" s="46"/>
      <c r="BV1214" s="46"/>
    </row>
    <row r="1215" spans="1:74" x14ac:dyDescent="0.2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143"/>
      <c r="BG1215" s="46"/>
      <c r="BH1215" s="46"/>
      <c r="BI1215" s="46"/>
      <c r="BJ1215" s="46"/>
      <c r="BK1215" s="46"/>
      <c r="BL1215" s="46"/>
      <c r="BM1215" s="46"/>
      <c r="BN1215" s="46"/>
      <c r="BO1215" s="46"/>
      <c r="BP1215" s="46"/>
      <c r="BQ1215" s="46"/>
      <c r="BR1215" s="46"/>
      <c r="BS1215" s="46"/>
      <c r="BT1215" s="46"/>
      <c r="BU1215" s="46"/>
      <c r="BV1215" s="46"/>
    </row>
    <row r="1216" spans="1:74" x14ac:dyDescent="0.2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143"/>
      <c r="BG1216" s="46"/>
      <c r="BH1216" s="46"/>
      <c r="BI1216" s="46"/>
      <c r="BJ1216" s="46"/>
      <c r="BK1216" s="46"/>
      <c r="BL1216" s="46"/>
      <c r="BM1216" s="46"/>
      <c r="BN1216" s="46"/>
      <c r="BO1216" s="46"/>
      <c r="BP1216" s="46"/>
      <c r="BQ1216" s="46"/>
      <c r="BR1216" s="46"/>
      <c r="BS1216" s="46"/>
      <c r="BT1216" s="46"/>
      <c r="BU1216" s="46"/>
      <c r="BV1216" s="46"/>
    </row>
    <row r="1217" spans="1:74" x14ac:dyDescent="0.2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143"/>
      <c r="BG1217" s="46"/>
      <c r="BH1217" s="46"/>
      <c r="BI1217" s="46"/>
      <c r="BJ1217" s="46"/>
      <c r="BK1217" s="46"/>
      <c r="BL1217" s="46"/>
      <c r="BM1217" s="46"/>
      <c r="BN1217" s="46"/>
      <c r="BO1217" s="46"/>
      <c r="BP1217" s="46"/>
      <c r="BQ1217" s="46"/>
      <c r="BR1217" s="46"/>
      <c r="BS1217" s="46"/>
      <c r="BT1217" s="46"/>
      <c r="BU1217" s="46"/>
      <c r="BV1217" s="46"/>
    </row>
    <row r="1218" spans="1:74" x14ac:dyDescent="0.2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143"/>
      <c r="BG1218" s="46"/>
      <c r="BH1218" s="46"/>
      <c r="BI1218" s="46"/>
      <c r="BJ1218" s="46"/>
      <c r="BK1218" s="46"/>
      <c r="BL1218" s="46"/>
      <c r="BM1218" s="46"/>
      <c r="BN1218" s="46"/>
      <c r="BO1218" s="46"/>
      <c r="BP1218" s="46"/>
      <c r="BQ1218" s="46"/>
      <c r="BR1218" s="46"/>
      <c r="BS1218" s="46"/>
      <c r="BT1218" s="46"/>
      <c r="BU1218" s="46"/>
      <c r="BV1218" s="46"/>
    </row>
    <row r="1219" spans="1:74" x14ac:dyDescent="0.2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143"/>
      <c r="BG1219" s="46"/>
      <c r="BH1219" s="46"/>
      <c r="BI1219" s="46"/>
      <c r="BJ1219" s="46"/>
      <c r="BK1219" s="46"/>
      <c r="BL1219" s="46"/>
      <c r="BM1219" s="46"/>
      <c r="BN1219" s="46"/>
      <c r="BO1219" s="46"/>
      <c r="BP1219" s="46"/>
      <c r="BQ1219" s="46"/>
      <c r="BR1219" s="46"/>
      <c r="BS1219" s="46"/>
      <c r="BT1219" s="46"/>
      <c r="BU1219" s="46"/>
      <c r="BV1219" s="46"/>
    </row>
    <row r="1220" spans="1:74" x14ac:dyDescent="0.2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143"/>
      <c r="BG1220" s="46"/>
      <c r="BH1220" s="46"/>
      <c r="BI1220" s="46"/>
      <c r="BJ1220" s="46"/>
      <c r="BK1220" s="46"/>
      <c r="BL1220" s="46"/>
      <c r="BM1220" s="46"/>
      <c r="BN1220" s="46"/>
      <c r="BO1220" s="46"/>
      <c r="BP1220" s="46"/>
      <c r="BQ1220" s="46"/>
      <c r="BR1220" s="46"/>
      <c r="BS1220" s="46"/>
      <c r="BT1220" s="46"/>
      <c r="BU1220" s="46"/>
      <c r="BV1220" s="46"/>
    </row>
    <row r="1221" spans="1:74" x14ac:dyDescent="0.2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143"/>
      <c r="BG1221" s="46"/>
      <c r="BH1221" s="46"/>
      <c r="BI1221" s="46"/>
      <c r="BJ1221" s="46"/>
      <c r="BK1221" s="46"/>
      <c r="BL1221" s="46"/>
      <c r="BM1221" s="46"/>
      <c r="BN1221" s="46"/>
      <c r="BO1221" s="46"/>
      <c r="BP1221" s="46"/>
      <c r="BQ1221" s="46"/>
      <c r="BR1221" s="46"/>
      <c r="BS1221" s="46"/>
      <c r="BT1221" s="46"/>
      <c r="BU1221" s="46"/>
      <c r="BV1221" s="46"/>
    </row>
    <row r="1222" spans="1:74" x14ac:dyDescent="0.2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143"/>
      <c r="BG1222" s="46"/>
      <c r="BH1222" s="46"/>
      <c r="BI1222" s="46"/>
      <c r="BJ1222" s="46"/>
      <c r="BK1222" s="46"/>
      <c r="BL1222" s="46"/>
      <c r="BM1222" s="46"/>
      <c r="BN1222" s="46"/>
      <c r="BO1222" s="46"/>
      <c r="BP1222" s="46"/>
      <c r="BQ1222" s="46"/>
      <c r="BR1222" s="46"/>
      <c r="BS1222" s="46"/>
      <c r="BT1222" s="46"/>
      <c r="BU1222" s="46"/>
      <c r="BV1222" s="46"/>
    </row>
    <row r="1223" spans="1:74" x14ac:dyDescent="0.2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143"/>
      <c r="BG1223" s="46"/>
      <c r="BH1223" s="46"/>
      <c r="BI1223" s="46"/>
      <c r="BJ1223" s="46"/>
      <c r="BK1223" s="46"/>
      <c r="BL1223" s="46"/>
      <c r="BM1223" s="46"/>
      <c r="BN1223" s="46"/>
      <c r="BO1223" s="46"/>
      <c r="BP1223" s="46"/>
      <c r="BQ1223" s="46"/>
      <c r="BR1223" s="46"/>
      <c r="BS1223" s="46"/>
      <c r="BT1223" s="46"/>
      <c r="BU1223" s="46"/>
      <c r="BV1223" s="46"/>
    </row>
    <row r="1224" spans="1:74" x14ac:dyDescent="0.2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143"/>
      <c r="BG1224" s="46"/>
      <c r="BH1224" s="46"/>
      <c r="BI1224" s="46"/>
      <c r="BJ1224" s="46"/>
      <c r="BK1224" s="46"/>
      <c r="BL1224" s="46"/>
      <c r="BM1224" s="46"/>
      <c r="BN1224" s="46"/>
      <c r="BO1224" s="46"/>
      <c r="BP1224" s="46"/>
      <c r="BQ1224" s="46"/>
      <c r="BR1224" s="46"/>
      <c r="BS1224" s="46"/>
      <c r="BT1224" s="46"/>
      <c r="BU1224" s="46"/>
      <c r="BV1224" s="46"/>
    </row>
    <row r="1225" spans="1:74" x14ac:dyDescent="0.2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143"/>
      <c r="BG1225" s="46"/>
      <c r="BH1225" s="46"/>
      <c r="BI1225" s="46"/>
      <c r="BJ1225" s="46"/>
      <c r="BK1225" s="46"/>
      <c r="BL1225" s="46"/>
      <c r="BM1225" s="46"/>
      <c r="BN1225" s="46"/>
      <c r="BO1225" s="46"/>
      <c r="BP1225" s="46"/>
      <c r="BQ1225" s="46"/>
      <c r="BR1225" s="46"/>
      <c r="BS1225" s="46"/>
      <c r="BT1225" s="46"/>
      <c r="BU1225" s="46"/>
      <c r="BV1225" s="46"/>
    </row>
    <row r="1226" spans="1:74" x14ac:dyDescent="0.2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143"/>
      <c r="BG1226" s="46"/>
      <c r="BH1226" s="46"/>
      <c r="BI1226" s="46"/>
      <c r="BJ1226" s="46"/>
      <c r="BK1226" s="46"/>
      <c r="BL1226" s="46"/>
      <c r="BM1226" s="46"/>
      <c r="BN1226" s="46"/>
      <c r="BO1226" s="46"/>
      <c r="BP1226" s="46"/>
      <c r="BQ1226" s="46"/>
      <c r="BR1226" s="46"/>
      <c r="BS1226" s="46"/>
      <c r="BT1226" s="46"/>
      <c r="BU1226" s="46"/>
      <c r="BV1226" s="46"/>
    </row>
    <row r="1227" spans="1:74" x14ac:dyDescent="0.2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143"/>
      <c r="BG1227" s="46"/>
      <c r="BH1227" s="46"/>
      <c r="BI1227" s="46"/>
      <c r="BJ1227" s="46"/>
      <c r="BK1227" s="46"/>
      <c r="BL1227" s="46"/>
      <c r="BM1227" s="46"/>
      <c r="BN1227" s="46"/>
      <c r="BO1227" s="46"/>
      <c r="BP1227" s="46"/>
      <c r="BQ1227" s="46"/>
      <c r="BR1227" s="46"/>
      <c r="BS1227" s="46"/>
      <c r="BT1227" s="46"/>
      <c r="BU1227" s="46"/>
      <c r="BV1227" s="46"/>
    </row>
    <row r="1228" spans="1:74" x14ac:dyDescent="0.2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143"/>
      <c r="BG1228" s="46"/>
      <c r="BH1228" s="46"/>
      <c r="BI1228" s="46"/>
      <c r="BJ1228" s="46"/>
      <c r="BK1228" s="46"/>
      <c r="BL1228" s="46"/>
      <c r="BM1228" s="46"/>
      <c r="BN1228" s="46"/>
      <c r="BO1228" s="46"/>
      <c r="BP1228" s="46"/>
      <c r="BQ1228" s="46"/>
      <c r="BR1228" s="46"/>
      <c r="BS1228" s="46"/>
      <c r="BT1228" s="46"/>
      <c r="BU1228" s="46"/>
      <c r="BV1228" s="46"/>
    </row>
    <row r="1229" spans="1:74" x14ac:dyDescent="0.2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143"/>
      <c r="BG1229" s="46"/>
      <c r="BH1229" s="46"/>
      <c r="BI1229" s="46"/>
      <c r="BJ1229" s="46"/>
      <c r="BK1229" s="46"/>
      <c r="BL1229" s="46"/>
      <c r="BM1229" s="46"/>
      <c r="BN1229" s="46"/>
      <c r="BO1229" s="46"/>
      <c r="BP1229" s="46"/>
      <c r="BQ1229" s="46"/>
      <c r="BR1229" s="46"/>
      <c r="BS1229" s="46"/>
      <c r="BT1229" s="46"/>
      <c r="BU1229" s="46"/>
      <c r="BV1229" s="46"/>
    </row>
    <row r="1230" spans="1:74" x14ac:dyDescent="0.2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143"/>
      <c r="BG1230" s="46"/>
      <c r="BH1230" s="46"/>
      <c r="BI1230" s="46"/>
      <c r="BJ1230" s="46"/>
      <c r="BK1230" s="46"/>
      <c r="BL1230" s="46"/>
      <c r="BM1230" s="46"/>
      <c r="BN1230" s="46"/>
      <c r="BO1230" s="46"/>
      <c r="BP1230" s="46"/>
      <c r="BQ1230" s="46"/>
      <c r="BR1230" s="46"/>
      <c r="BS1230" s="46"/>
      <c r="BT1230" s="46"/>
      <c r="BU1230" s="46"/>
      <c r="BV1230" s="46"/>
    </row>
    <row r="1231" spans="1:74" x14ac:dyDescent="0.2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143"/>
      <c r="BG1231" s="46"/>
      <c r="BH1231" s="46"/>
      <c r="BI1231" s="46"/>
      <c r="BJ1231" s="46"/>
      <c r="BK1231" s="46"/>
      <c r="BL1231" s="46"/>
      <c r="BM1231" s="46"/>
      <c r="BN1231" s="46"/>
      <c r="BO1231" s="46"/>
      <c r="BP1231" s="46"/>
      <c r="BQ1231" s="46"/>
      <c r="BR1231" s="46"/>
      <c r="BS1231" s="46"/>
      <c r="BT1231" s="46"/>
      <c r="BU1231" s="46"/>
      <c r="BV1231" s="46"/>
    </row>
    <row r="1232" spans="1:74" x14ac:dyDescent="0.2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143"/>
      <c r="BG1232" s="46"/>
      <c r="BH1232" s="46"/>
      <c r="BI1232" s="46"/>
      <c r="BJ1232" s="46"/>
      <c r="BK1232" s="46"/>
      <c r="BL1232" s="46"/>
      <c r="BM1232" s="46"/>
      <c r="BN1232" s="46"/>
      <c r="BO1232" s="46"/>
      <c r="BP1232" s="46"/>
      <c r="BQ1232" s="46"/>
      <c r="BR1232" s="46"/>
      <c r="BS1232" s="46"/>
      <c r="BT1232" s="46"/>
      <c r="BU1232" s="46"/>
      <c r="BV1232" s="46"/>
    </row>
    <row r="1233" spans="1:74" x14ac:dyDescent="0.2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143"/>
      <c r="BG1233" s="46"/>
      <c r="BH1233" s="46"/>
      <c r="BI1233" s="46"/>
      <c r="BJ1233" s="46"/>
      <c r="BK1233" s="46"/>
      <c r="BL1233" s="46"/>
      <c r="BM1233" s="46"/>
      <c r="BN1233" s="46"/>
      <c r="BO1233" s="46"/>
      <c r="BP1233" s="46"/>
      <c r="BQ1233" s="46"/>
      <c r="BR1233" s="46"/>
      <c r="BS1233" s="46"/>
      <c r="BT1233" s="46"/>
      <c r="BU1233" s="46"/>
      <c r="BV1233" s="46"/>
    </row>
    <row r="1234" spans="1:74" x14ac:dyDescent="0.2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143"/>
      <c r="BG1234" s="46"/>
      <c r="BH1234" s="46"/>
      <c r="BI1234" s="46"/>
      <c r="BJ1234" s="46"/>
      <c r="BK1234" s="46"/>
      <c r="BL1234" s="46"/>
      <c r="BM1234" s="46"/>
      <c r="BN1234" s="46"/>
      <c r="BO1234" s="46"/>
      <c r="BP1234" s="46"/>
      <c r="BQ1234" s="46"/>
      <c r="BR1234" s="46"/>
      <c r="BS1234" s="46"/>
      <c r="BT1234" s="46"/>
      <c r="BU1234" s="46"/>
      <c r="BV1234" s="46"/>
    </row>
    <row r="1235" spans="1:74" x14ac:dyDescent="0.2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143"/>
      <c r="BG1235" s="46"/>
      <c r="BH1235" s="46"/>
      <c r="BI1235" s="46"/>
      <c r="BJ1235" s="46"/>
      <c r="BK1235" s="46"/>
      <c r="BL1235" s="46"/>
      <c r="BM1235" s="46"/>
      <c r="BN1235" s="46"/>
      <c r="BO1235" s="46"/>
      <c r="BP1235" s="46"/>
      <c r="BQ1235" s="46"/>
      <c r="BR1235" s="46"/>
      <c r="BS1235" s="46"/>
      <c r="BT1235" s="46"/>
      <c r="BU1235" s="46"/>
      <c r="BV1235" s="46"/>
    </row>
    <row r="1236" spans="1:74" x14ac:dyDescent="0.2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143"/>
      <c r="BG1236" s="46"/>
      <c r="BH1236" s="46"/>
      <c r="BI1236" s="46"/>
      <c r="BJ1236" s="46"/>
      <c r="BK1236" s="46"/>
      <c r="BL1236" s="46"/>
      <c r="BM1236" s="46"/>
      <c r="BN1236" s="46"/>
      <c r="BO1236" s="46"/>
      <c r="BP1236" s="46"/>
      <c r="BQ1236" s="46"/>
      <c r="BR1236" s="46"/>
      <c r="BS1236" s="46"/>
      <c r="BT1236" s="46"/>
      <c r="BU1236" s="46"/>
      <c r="BV1236" s="46"/>
    </row>
    <row r="1237" spans="1:74" x14ac:dyDescent="0.2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143"/>
      <c r="BG1237" s="46"/>
      <c r="BH1237" s="46"/>
      <c r="BI1237" s="46"/>
      <c r="BJ1237" s="46"/>
      <c r="BK1237" s="46"/>
      <c r="BL1237" s="46"/>
      <c r="BM1237" s="46"/>
      <c r="BN1237" s="46"/>
      <c r="BO1237" s="46"/>
      <c r="BP1237" s="46"/>
      <c r="BQ1237" s="46"/>
      <c r="BR1237" s="46"/>
      <c r="BS1237" s="46"/>
      <c r="BT1237" s="46"/>
      <c r="BU1237" s="46"/>
      <c r="BV1237" s="46"/>
    </row>
    <row r="1238" spans="1:74" x14ac:dyDescent="0.2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143"/>
      <c r="BG1238" s="46"/>
      <c r="BH1238" s="46"/>
      <c r="BI1238" s="46"/>
      <c r="BJ1238" s="46"/>
      <c r="BK1238" s="46"/>
      <c r="BL1238" s="46"/>
      <c r="BM1238" s="46"/>
      <c r="BN1238" s="46"/>
      <c r="BO1238" s="46"/>
      <c r="BP1238" s="46"/>
      <c r="BQ1238" s="46"/>
      <c r="BR1238" s="46"/>
      <c r="BS1238" s="46"/>
      <c r="BT1238" s="46"/>
      <c r="BU1238" s="46"/>
      <c r="BV1238" s="46"/>
    </row>
    <row r="1239" spans="1:74" x14ac:dyDescent="0.2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143"/>
      <c r="BG1239" s="46"/>
      <c r="BH1239" s="46"/>
      <c r="BI1239" s="46"/>
      <c r="BJ1239" s="46"/>
      <c r="BK1239" s="46"/>
      <c r="BL1239" s="46"/>
      <c r="BM1239" s="46"/>
      <c r="BN1239" s="46"/>
      <c r="BO1239" s="46"/>
      <c r="BP1239" s="46"/>
      <c r="BQ1239" s="46"/>
      <c r="BR1239" s="46"/>
      <c r="BS1239" s="46"/>
      <c r="BT1239" s="46"/>
      <c r="BU1239" s="46"/>
      <c r="BV1239" s="46"/>
    </row>
    <row r="1240" spans="1:74" x14ac:dyDescent="0.2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143"/>
      <c r="BG1240" s="46"/>
      <c r="BH1240" s="46"/>
      <c r="BI1240" s="46"/>
      <c r="BJ1240" s="46"/>
      <c r="BK1240" s="46"/>
      <c r="BL1240" s="46"/>
      <c r="BM1240" s="46"/>
      <c r="BN1240" s="46"/>
      <c r="BO1240" s="46"/>
      <c r="BP1240" s="46"/>
      <c r="BQ1240" s="46"/>
      <c r="BR1240" s="46"/>
      <c r="BS1240" s="46"/>
      <c r="BT1240" s="46"/>
      <c r="BU1240" s="46"/>
      <c r="BV1240" s="46"/>
    </row>
    <row r="1241" spans="1:74" x14ac:dyDescent="0.2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143"/>
      <c r="BG1241" s="46"/>
      <c r="BH1241" s="46"/>
      <c r="BI1241" s="46"/>
      <c r="BJ1241" s="46"/>
      <c r="BK1241" s="46"/>
      <c r="BL1241" s="46"/>
      <c r="BM1241" s="46"/>
      <c r="BN1241" s="46"/>
      <c r="BO1241" s="46"/>
      <c r="BP1241" s="46"/>
      <c r="BQ1241" s="46"/>
      <c r="BR1241" s="46"/>
      <c r="BS1241" s="46"/>
      <c r="BT1241" s="46"/>
      <c r="BU1241" s="46"/>
      <c r="BV1241" s="46"/>
    </row>
    <row r="1242" spans="1:74" x14ac:dyDescent="0.2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143"/>
      <c r="BG1242" s="46"/>
      <c r="BH1242" s="46"/>
      <c r="BI1242" s="46"/>
      <c r="BJ1242" s="46"/>
      <c r="BK1242" s="46"/>
      <c r="BL1242" s="46"/>
      <c r="BM1242" s="46"/>
      <c r="BN1242" s="46"/>
      <c r="BO1242" s="46"/>
      <c r="BP1242" s="46"/>
      <c r="BQ1242" s="46"/>
      <c r="BR1242" s="46"/>
      <c r="BS1242" s="46"/>
      <c r="BT1242" s="46"/>
      <c r="BU1242" s="46"/>
      <c r="BV1242" s="46"/>
    </row>
    <row r="1243" spans="1:74" x14ac:dyDescent="0.2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143"/>
      <c r="BG1243" s="46"/>
      <c r="BH1243" s="46"/>
      <c r="BI1243" s="46"/>
      <c r="BJ1243" s="46"/>
      <c r="BK1243" s="46"/>
      <c r="BL1243" s="46"/>
      <c r="BM1243" s="46"/>
      <c r="BN1243" s="46"/>
      <c r="BO1243" s="46"/>
      <c r="BP1243" s="46"/>
      <c r="BQ1243" s="46"/>
      <c r="BR1243" s="46"/>
      <c r="BS1243" s="46"/>
      <c r="BT1243" s="46"/>
      <c r="BU1243" s="46"/>
      <c r="BV1243" s="46"/>
    </row>
    <row r="1244" spans="1:74" x14ac:dyDescent="0.2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143"/>
      <c r="BG1244" s="46"/>
      <c r="BH1244" s="46"/>
      <c r="BI1244" s="46"/>
      <c r="BJ1244" s="46"/>
      <c r="BK1244" s="46"/>
      <c r="BL1244" s="46"/>
      <c r="BM1244" s="46"/>
      <c r="BN1244" s="46"/>
      <c r="BO1244" s="46"/>
      <c r="BP1244" s="46"/>
      <c r="BQ1244" s="46"/>
      <c r="BR1244" s="46"/>
      <c r="BS1244" s="46"/>
      <c r="BT1244" s="46"/>
      <c r="BU1244" s="46"/>
      <c r="BV1244" s="46"/>
    </row>
    <row r="1245" spans="1:74" x14ac:dyDescent="0.2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143"/>
      <c r="BG1245" s="46"/>
      <c r="BH1245" s="46"/>
      <c r="BI1245" s="46"/>
      <c r="BJ1245" s="46"/>
      <c r="BK1245" s="46"/>
      <c r="BL1245" s="46"/>
      <c r="BM1245" s="46"/>
      <c r="BN1245" s="46"/>
      <c r="BO1245" s="46"/>
      <c r="BP1245" s="46"/>
      <c r="BQ1245" s="46"/>
      <c r="BR1245" s="46"/>
      <c r="BS1245" s="46"/>
      <c r="BT1245" s="46"/>
      <c r="BU1245" s="46"/>
      <c r="BV1245" s="46"/>
    </row>
    <row r="1246" spans="1:74" x14ac:dyDescent="0.2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143"/>
      <c r="BG1246" s="46"/>
      <c r="BH1246" s="46"/>
      <c r="BI1246" s="46"/>
      <c r="BJ1246" s="46"/>
      <c r="BK1246" s="46"/>
      <c r="BL1246" s="46"/>
      <c r="BM1246" s="46"/>
      <c r="BN1246" s="46"/>
      <c r="BO1246" s="46"/>
      <c r="BP1246" s="46"/>
      <c r="BQ1246" s="46"/>
      <c r="BR1246" s="46"/>
      <c r="BS1246" s="46"/>
      <c r="BT1246" s="46"/>
      <c r="BU1246" s="46"/>
      <c r="BV1246" s="46"/>
    </row>
    <row r="1247" spans="1:74" x14ac:dyDescent="0.2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143"/>
      <c r="BG1247" s="46"/>
      <c r="BH1247" s="46"/>
      <c r="BI1247" s="46"/>
      <c r="BJ1247" s="46"/>
      <c r="BK1247" s="46"/>
      <c r="BL1247" s="46"/>
      <c r="BM1247" s="46"/>
      <c r="BN1247" s="46"/>
      <c r="BO1247" s="46"/>
      <c r="BP1247" s="46"/>
      <c r="BQ1247" s="46"/>
      <c r="BR1247" s="46"/>
      <c r="BS1247" s="46"/>
      <c r="BT1247" s="46"/>
      <c r="BU1247" s="46"/>
      <c r="BV1247" s="46"/>
    </row>
    <row r="1248" spans="1:74" x14ac:dyDescent="0.2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143"/>
      <c r="BG1248" s="46"/>
      <c r="BH1248" s="46"/>
      <c r="BI1248" s="46"/>
      <c r="BJ1248" s="46"/>
      <c r="BK1248" s="46"/>
      <c r="BL1248" s="46"/>
      <c r="BM1248" s="46"/>
      <c r="BN1248" s="46"/>
      <c r="BO1248" s="46"/>
      <c r="BP1248" s="46"/>
      <c r="BQ1248" s="46"/>
      <c r="BR1248" s="46"/>
      <c r="BS1248" s="46"/>
      <c r="BT1248" s="46"/>
      <c r="BU1248" s="46"/>
      <c r="BV1248" s="46"/>
    </row>
    <row r="1249" spans="1:74" x14ac:dyDescent="0.2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143"/>
      <c r="BG1249" s="46"/>
      <c r="BH1249" s="46"/>
      <c r="BI1249" s="46"/>
      <c r="BJ1249" s="46"/>
      <c r="BK1249" s="46"/>
      <c r="BL1249" s="46"/>
      <c r="BM1249" s="46"/>
      <c r="BN1249" s="46"/>
      <c r="BO1249" s="46"/>
      <c r="BP1249" s="46"/>
      <c r="BQ1249" s="46"/>
      <c r="BR1249" s="46"/>
      <c r="BS1249" s="46"/>
      <c r="BT1249" s="46"/>
      <c r="BU1249" s="46"/>
      <c r="BV1249" s="46"/>
    </row>
    <row r="1250" spans="1:74" x14ac:dyDescent="0.2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143"/>
      <c r="BG1250" s="46"/>
      <c r="BH1250" s="46"/>
      <c r="BI1250" s="46"/>
      <c r="BJ1250" s="46"/>
      <c r="BK1250" s="46"/>
      <c r="BL1250" s="46"/>
      <c r="BM1250" s="46"/>
      <c r="BN1250" s="46"/>
      <c r="BO1250" s="46"/>
      <c r="BP1250" s="46"/>
      <c r="BQ1250" s="46"/>
      <c r="BR1250" s="46"/>
      <c r="BS1250" s="46"/>
      <c r="BT1250" s="46"/>
      <c r="BU1250" s="46"/>
      <c r="BV1250" s="46"/>
    </row>
    <row r="1251" spans="1:74" x14ac:dyDescent="0.2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143"/>
      <c r="BG1251" s="46"/>
      <c r="BH1251" s="46"/>
      <c r="BI1251" s="46"/>
      <c r="BJ1251" s="46"/>
      <c r="BK1251" s="46"/>
      <c r="BL1251" s="46"/>
      <c r="BM1251" s="46"/>
      <c r="BN1251" s="46"/>
      <c r="BO1251" s="46"/>
      <c r="BP1251" s="46"/>
      <c r="BQ1251" s="46"/>
      <c r="BR1251" s="46"/>
      <c r="BS1251" s="46"/>
      <c r="BT1251" s="46"/>
      <c r="BU1251" s="46"/>
      <c r="BV1251" s="46"/>
    </row>
    <row r="1252" spans="1:74" x14ac:dyDescent="0.2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143"/>
      <c r="BG1252" s="46"/>
      <c r="BH1252" s="46"/>
      <c r="BI1252" s="46"/>
      <c r="BJ1252" s="46"/>
      <c r="BK1252" s="46"/>
      <c r="BL1252" s="46"/>
      <c r="BM1252" s="46"/>
      <c r="BN1252" s="46"/>
      <c r="BO1252" s="46"/>
      <c r="BP1252" s="46"/>
      <c r="BQ1252" s="46"/>
      <c r="BR1252" s="46"/>
      <c r="BS1252" s="46"/>
      <c r="BT1252" s="46"/>
      <c r="BU1252" s="46"/>
      <c r="BV1252" s="46"/>
    </row>
    <row r="1253" spans="1:74" x14ac:dyDescent="0.2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143"/>
      <c r="BG1253" s="46"/>
      <c r="BH1253" s="46"/>
      <c r="BI1253" s="46"/>
      <c r="BJ1253" s="46"/>
      <c r="BK1253" s="46"/>
      <c r="BL1253" s="46"/>
      <c r="BM1253" s="46"/>
      <c r="BN1253" s="46"/>
      <c r="BO1253" s="46"/>
      <c r="BP1253" s="46"/>
      <c r="BQ1253" s="46"/>
      <c r="BR1253" s="46"/>
      <c r="BS1253" s="46"/>
      <c r="BT1253" s="46"/>
      <c r="BU1253" s="46"/>
      <c r="BV1253" s="46"/>
    </row>
    <row r="1254" spans="1:74" x14ac:dyDescent="0.2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143"/>
      <c r="BG1254" s="46"/>
      <c r="BH1254" s="46"/>
      <c r="BI1254" s="46"/>
      <c r="BJ1254" s="46"/>
      <c r="BK1254" s="46"/>
      <c r="BL1254" s="46"/>
      <c r="BM1254" s="46"/>
      <c r="BN1254" s="46"/>
      <c r="BO1254" s="46"/>
      <c r="BP1254" s="46"/>
      <c r="BQ1254" s="46"/>
      <c r="BR1254" s="46"/>
      <c r="BS1254" s="46"/>
      <c r="BT1254" s="46"/>
      <c r="BU1254" s="46"/>
      <c r="BV1254" s="46"/>
    </row>
    <row r="1255" spans="1:74" x14ac:dyDescent="0.2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  <c r="BE1255" s="46"/>
      <c r="BF1255" s="143"/>
      <c r="BG1255" s="46"/>
      <c r="BH1255" s="46"/>
      <c r="BI1255" s="46"/>
      <c r="BJ1255" s="46"/>
      <c r="BK1255" s="46"/>
      <c r="BL1255" s="46"/>
      <c r="BM1255" s="46"/>
      <c r="BN1255" s="46"/>
      <c r="BO1255" s="46"/>
      <c r="BP1255" s="46"/>
      <c r="BQ1255" s="46"/>
      <c r="BR1255" s="46"/>
      <c r="BS1255" s="46"/>
      <c r="BT1255" s="46"/>
      <c r="BU1255" s="46"/>
      <c r="BV1255" s="46"/>
    </row>
    <row r="1256" spans="1:74" x14ac:dyDescent="0.2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143"/>
      <c r="BG1256" s="46"/>
      <c r="BH1256" s="46"/>
      <c r="BI1256" s="46"/>
      <c r="BJ1256" s="46"/>
      <c r="BK1256" s="46"/>
      <c r="BL1256" s="46"/>
      <c r="BM1256" s="46"/>
      <c r="BN1256" s="46"/>
      <c r="BO1256" s="46"/>
      <c r="BP1256" s="46"/>
      <c r="BQ1256" s="46"/>
      <c r="BR1256" s="46"/>
      <c r="BS1256" s="46"/>
      <c r="BT1256" s="46"/>
      <c r="BU1256" s="46"/>
      <c r="BV1256" s="46"/>
    </row>
    <row r="1257" spans="1:74" x14ac:dyDescent="0.2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  <c r="BE1257" s="46"/>
      <c r="BF1257" s="143"/>
      <c r="BG1257" s="46"/>
      <c r="BH1257" s="46"/>
      <c r="BI1257" s="46"/>
      <c r="BJ1257" s="46"/>
      <c r="BK1257" s="46"/>
      <c r="BL1257" s="46"/>
      <c r="BM1257" s="46"/>
      <c r="BN1257" s="46"/>
      <c r="BO1257" s="46"/>
      <c r="BP1257" s="46"/>
      <c r="BQ1257" s="46"/>
      <c r="BR1257" s="46"/>
      <c r="BS1257" s="46"/>
      <c r="BT1257" s="46"/>
      <c r="BU1257" s="46"/>
      <c r="BV1257" s="46"/>
    </row>
    <row r="1258" spans="1:74" x14ac:dyDescent="0.2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143"/>
      <c r="BG1258" s="46"/>
      <c r="BH1258" s="46"/>
      <c r="BI1258" s="46"/>
      <c r="BJ1258" s="46"/>
      <c r="BK1258" s="46"/>
      <c r="BL1258" s="46"/>
      <c r="BM1258" s="46"/>
      <c r="BN1258" s="46"/>
      <c r="BO1258" s="46"/>
      <c r="BP1258" s="46"/>
      <c r="BQ1258" s="46"/>
      <c r="BR1258" s="46"/>
      <c r="BS1258" s="46"/>
      <c r="BT1258" s="46"/>
      <c r="BU1258" s="46"/>
      <c r="BV1258" s="46"/>
    </row>
    <row r="1259" spans="1:74" x14ac:dyDescent="0.2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143"/>
      <c r="BG1259" s="46"/>
      <c r="BH1259" s="46"/>
      <c r="BI1259" s="46"/>
      <c r="BJ1259" s="46"/>
      <c r="BK1259" s="46"/>
      <c r="BL1259" s="46"/>
      <c r="BM1259" s="46"/>
      <c r="BN1259" s="46"/>
      <c r="BO1259" s="46"/>
      <c r="BP1259" s="46"/>
      <c r="BQ1259" s="46"/>
      <c r="BR1259" s="46"/>
      <c r="BS1259" s="46"/>
      <c r="BT1259" s="46"/>
      <c r="BU1259" s="46"/>
      <c r="BV1259" s="46"/>
    </row>
    <row r="1260" spans="1:74" x14ac:dyDescent="0.2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143"/>
      <c r="BG1260" s="46"/>
      <c r="BH1260" s="46"/>
      <c r="BI1260" s="46"/>
      <c r="BJ1260" s="46"/>
      <c r="BK1260" s="46"/>
      <c r="BL1260" s="46"/>
      <c r="BM1260" s="46"/>
      <c r="BN1260" s="46"/>
      <c r="BO1260" s="46"/>
      <c r="BP1260" s="46"/>
      <c r="BQ1260" s="46"/>
      <c r="BR1260" s="46"/>
      <c r="BS1260" s="46"/>
      <c r="BT1260" s="46"/>
      <c r="BU1260" s="46"/>
      <c r="BV1260" s="46"/>
    </row>
    <row r="1261" spans="1:74" x14ac:dyDescent="0.2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143"/>
      <c r="BG1261" s="46"/>
      <c r="BH1261" s="46"/>
      <c r="BI1261" s="46"/>
      <c r="BJ1261" s="46"/>
      <c r="BK1261" s="46"/>
      <c r="BL1261" s="46"/>
      <c r="BM1261" s="46"/>
      <c r="BN1261" s="46"/>
      <c r="BO1261" s="46"/>
      <c r="BP1261" s="46"/>
      <c r="BQ1261" s="46"/>
      <c r="BR1261" s="46"/>
      <c r="BS1261" s="46"/>
      <c r="BT1261" s="46"/>
      <c r="BU1261" s="46"/>
      <c r="BV1261" s="46"/>
    </row>
    <row r="1262" spans="1:74" x14ac:dyDescent="0.2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  <c r="BE1262" s="46"/>
      <c r="BF1262" s="143"/>
      <c r="BG1262" s="46"/>
      <c r="BH1262" s="46"/>
      <c r="BI1262" s="46"/>
      <c r="BJ1262" s="46"/>
      <c r="BK1262" s="46"/>
      <c r="BL1262" s="46"/>
      <c r="BM1262" s="46"/>
      <c r="BN1262" s="46"/>
      <c r="BO1262" s="46"/>
      <c r="BP1262" s="46"/>
      <c r="BQ1262" s="46"/>
      <c r="BR1262" s="46"/>
      <c r="BS1262" s="46"/>
      <c r="BT1262" s="46"/>
      <c r="BU1262" s="46"/>
      <c r="BV1262" s="46"/>
    </row>
    <row r="1263" spans="1:74" x14ac:dyDescent="0.2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  <c r="BE1263" s="46"/>
      <c r="BF1263" s="143"/>
      <c r="BG1263" s="46"/>
      <c r="BH1263" s="46"/>
      <c r="BI1263" s="46"/>
      <c r="BJ1263" s="46"/>
      <c r="BK1263" s="46"/>
      <c r="BL1263" s="46"/>
      <c r="BM1263" s="46"/>
      <c r="BN1263" s="46"/>
      <c r="BO1263" s="46"/>
      <c r="BP1263" s="46"/>
      <c r="BQ1263" s="46"/>
      <c r="BR1263" s="46"/>
      <c r="BS1263" s="46"/>
      <c r="BT1263" s="46"/>
      <c r="BU1263" s="46"/>
      <c r="BV1263" s="46"/>
    </row>
    <row r="1264" spans="1:74" x14ac:dyDescent="0.2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  <c r="BE1264" s="46"/>
      <c r="BF1264" s="143"/>
      <c r="BG1264" s="46"/>
      <c r="BH1264" s="46"/>
      <c r="BI1264" s="46"/>
      <c r="BJ1264" s="46"/>
      <c r="BK1264" s="46"/>
      <c r="BL1264" s="46"/>
      <c r="BM1264" s="46"/>
      <c r="BN1264" s="46"/>
      <c r="BO1264" s="46"/>
      <c r="BP1264" s="46"/>
      <c r="BQ1264" s="46"/>
      <c r="BR1264" s="46"/>
      <c r="BS1264" s="46"/>
      <c r="BT1264" s="46"/>
      <c r="BU1264" s="46"/>
      <c r="BV1264" s="46"/>
    </row>
    <row r="1265" spans="1:74" x14ac:dyDescent="0.2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  <c r="BE1265" s="46"/>
      <c r="BF1265" s="143"/>
      <c r="BG1265" s="46"/>
      <c r="BH1265" s="46"/>
      <c r="BI1265" s="46"/>
      <c r="BJ1265" s="46"/>
      <c r="BK1265" s="46"/>
      <c r="BL1265" s="46"/>
      <c r="BM1265" s="46"/>
      <c r="BN1265" s="46"/>
      <c r="BO1265" s="46"/>
      <c r="BP1265" s="46"/>
      <c r="BQ1265" s="46"/>
      <c r="BR1265" s="46"/>
      <c r="BS1265" s="46"/>
      <c r="BT1265" s="46"/>
      <c r="BU1265" s="46"/>
      <c r="BV1265" s="46"/>
    </row>
    <row r="1266" spans="1:74" x14ac:dyDescent="0.2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143"/>
      <c r="BG1266" s="46"/>
      <c r="BH1266" s="46"/>
      <c r="BI1266" s="46"/>
      <c r="BJ1266" s="46"/>
      <c r="BK1266" s="46"/>
      <c r="BL1266" s="46"/>
      <c r="BM1266" s="46"/>
      <c r="BN1266" s="46"/>
      <c r="BO1266" s="46"/>
      <c r="BP1266" s="46"/>
      <c r="BQ1266" s="46"/>
      <c r="BR1266" s="46"/>
      <c r="BS1266" s="46"/>
      <c r="BT1266" s="46"/>
      <c r="BU1266" s="46"/>
      <c r="BV1266" s="46"/>
    </row>
    <row r="1267" spans="1:74" x14ac:dyDescent="0.2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  <c r="BE1267" s="46"/>
      <c r="BF1267" s="143"/>
      <c r="BG1267" s="46"/>
      <c r="BH1267" s="46"/>
      <c r="BI1267" s="46"/>
      <c r="BJ1267" s="46"/>
      <c r="BK1267" s="46"/>
      <c r="BL1267" s="46"/>
      <c r="BM1267" s="46"/>
      <c r="BN1267" s="46"/>
      <c r="BO1267" s="46"/>
      <c r="BP1267" s="46"/>
      <c r="BQ1267" s="46"/>
      <c r="BR1267" s="46"/>
      <c r="BS1267" s="46"/>
      <c r="BT1267" s="46"/>
      <c r="BU1267" s="46"/>
      <c r="BV1267" s="46"/>
    </row>
    <row r="1268" spans="1:74" x14ac:dyDescent="0.2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143"/>
      <c r="BG1268" s="46"/>
      <c r="BH1268" s="46"/>
      <c r="BI1268" s="46"/>
      <c r="BJ1268" s="46"/>
      <c r="BK1268" s="46"/>
      <c r="BL1268" s="46"/>
      <c r="BM1268" s="46"/>
      <c r="BN1268" s="46"/>
      <c r="BO1268" s="46"/>
      <c r="BP1268" s="46"/>
      <c r="BQ1268" s="46"/>
      <c r="BR1268" s="46"/>
      <c r="BS1268" s="46"/>
      <c r="BT1268" s="46"/>
      <c r="BU1268" s="46"/>
      <c r="BV1268" s="46"/>
    </row>
    <row r="1269" spans="1:74" x14ac:dyDescent="0.2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  <c r="BE1269" s="46"/>
      <c r="BF1269" s="143"/>
      <c r="BG1269" s="46"/>
      <c r="BH1269" s="46"/>
      <c r="BI1269" s="46"/>
      <c r="BJ1269" s="46"/>
      <c r="BK1269" s="46"/>
      <c r="BL1269" s="46"/>
      <c r="BM1269" s="46"/>
      <c r="BN1269" s="46"/>
      <c r="BO1269" s="46"/>
      <c r="BP1269" s="46"/>
      <c r="BQ1269" s="46"/>
      <c r="BR1269" s="46"/>
      <c r="BS1269" s="46"/>
      <c r="BT1269" s="46"/>
      <c r="BU1269" s="46"/>
      <c r="BV1269" s="46"/>
    </row>
    <row r="1270" spans="1:74" x14ac:dyDescent="0.2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  <c r="BE1270" s="46"/>
      <c r="BF1270" s="143"/>
      <c r="BG1270" s="46"/>
      <c r="BH1270" s="46"/>
      <c r="BI1270" s="46"/>
      <c r="BJ1270" s="46"/>
      <c r="BK1270" s="46"/>
      <c r="BL1270" s="46"/>
      <c r="BM1270" s="46"/>
      <c r="BN1270" s="46"/>
      <c r="BO1270" s="46"/>
      <c r="BP1270" s="46"/>
      <c r="BQ1270" s="46"/>
      <c r="BR1270" s="46"/>
      <c r="BS1270" s="46"/>
      <c r="BT1270" s="46"/>
      <c r="BU1270" s="46"/>
      <c r="BV1270" s="46"/>
    </row>
    <row r="1271" spans="1:74" x14ac:dyDescent="0.2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  <c r="BE1271" s="46"/>
      <c r="BF1271" s="143"/>
      <c r="BG1271" s="46"/>
      <c r="BH1271" s="46"/>
      <c r="BI1271" s="46"/>
      <c r="BJ1271" s="46"/>
      <c r="BK1271" s="46"/>
      <c r="BL1271" s="46"/>
      <c r="BM1271" s="46"/>
      <c r="BN1271" s="46"/>
      <c r="BO1271" s="46"/>
      <c r="BP1271" s="46"/>
      <c r="BQ1271" s="46"/>
      <c r="BR1271" s="46"/>
      <c r="BS1271" s="46"/>
      <c r="BT1271" s="46"/>
      <c r="BU1271" s="46"/>
      <c r="BV1271" s="46"/>
    </row>
    <row r="1272" spans="1:74" x14ac:dyDescent="0.2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143"/>
      <c r="BG1272" s="46"/>
      <c r="BH1272" s="46"/>
      <c r="BI1272" s="46"/>
      <c r="BJ1272" s="46"/>
      <c r="BK1272" s="46"/>
      <c r="BL1272" s="46"/>
      <c r="BM1272" s="46"/>
      <c r="BN1272" s="46"/>
      <c r="BO1272" s="46"/>
      <c r="BP1272" s="46"/>
      <c r="BQ1272" s="46"/>
      <c r="BR1272" s="46"/>
      <c r="BS1272" s="46"/>
      <c r="BT1272" s="46"/>
      <c r="BU1272" s="46"/>
      <c r="BV1272" s="46"/>
    </row>
    <row r="1273" spans="1:74" x14ac:dyDescent="0.2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  <c r="BE1273" s="46"/>
      <c r="BF1273" s="143"/>
      <c r="BG1273" s="46"/>
      <c r="BH1273" s="46"/>
      <c r="BI1273" s="46"/>
      <c r="BJ1273" s="46"/>
      <c r="BK1273" s="46"/>
      <c r="BL1273" s="46"/>
      <c r="BM1273" s="46"/>
      <c r="BN1273" s="46"/>
      <c r="BO1273" s="46"/>
      <c r="BP1273" s="46"/>
      <c r="BQ1273" s="46"/>
      <c r="BR1273" s="46"/>
      <c r="BS1273" s="46"/>
      <c r="BT1273" s="46"/>
      <c r="BU1273" s="46"/>
      <c r="BV1273" s="46"/>
    </row>
    <row r="1274" spans="1:74" x14ac:dyDescent="0.2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143"/>
      <c r="BG1274" s="46"/>
      <c r="BH1274" s="46"/>
      <c r="BI1274" s="46"/>
      <c r="BJ1274" s="46"/>
      <c r="BK1274" s="46"/>
      <c r="BL1274" s="46"/>
      <c r="BM1274" s="46"/>
      <c r="BN1274" s="46"/>
      <c r="BO1274" s="46"/>
      <c r="BP1274" s="46"/>
      <c r="BQ1274" s="46"/>
      <c r="BR1274" s="46"/>
      <c r="BS1274" s="46"/>
      <c r="BT1274" s="46"/>
      <c r="BU1274" s="46"/>
      <c r="BV1274" s="46"/>
    </row>
    <row r="1275" spans="1:74" x14ac:dyDescent="0.2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  <c r="BE1275" s="46"/>
      <c r="BF1275" s="143"/>
      <c r="BG1275" s="46"/>
      <c r="BH1275" s="46"/>
      <c r="BI1275" s="46"/>
      <c r="BJ1275" s="46"/>
      <c r="BK1275" s="46"/>
      <c r="BL1275" s="46"/>
      <c r="BM1275" s="46"/>
      <c r="BN1275" s="46"/>
      <c r="BO1275" s="46"/>
      <c r="BP1275" s="46"/>
      <c r="BQ1275" s="46"/>
      <c r="BR1275" s="46"/>
      <c r="BS1275" s="46"/>
      <c r="BT1275" s="46"/>
      <c r="BU1275" s="46"/>
      <c r="BV1275" s="46"/>
    </row>
    <row r="1276" spans="1:74" x14ac:dyDescent="0.2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  <c r="BE1276" s="46"/>
      <c r="BF1276" s="143"/>
      <c r="BG1276" s="46"/>
      <c r="BH1276" s="46"/>
      <c r="BI1276" s="46"/>
      <c r="BJ1276" s="46"/>
      <c r="BK1276" s="46"/>
      <c r="BL1276" s="46"/>
      <c r="BM1276" s="46"/>
      <c r="BN1276" s="46"/>
      <c r="BO1276" s="46"/>
      <c r="BP1276" s="46"/>
      <c r="BQ1276" s="46"/>
      <c r="BR1276" s="46"/>
      <c r="BS1276" s="46"/>
      <c r="BT1276" s="46"/>
      <c r="BU1276" s="46"/>
      <c r="BV1276" s="46"/>
    </row>
    <row r="1277" spans="1:74" x14ac:dyDescent="0.2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  <c r="BE1277" s="46"/>
      <c r="BF1277" s="143"/>
      <c r="BG1277" s="46"/>
      <c r="BH1277" s="46"/>
      <c r="BI1277" s="46"/>
      <c r="BJ1277" s="46"/>
      <c r="BK1277" s="46"/>
      <c r="BL1277" s="46"/>
      <c r="BM1277" s="46"/>
      <c r="BN1277" s="46"/>
      <c r="BO1277" s="46"/>
      <c r="BP1277" s="46"/>
      <c r="BQ1277" s="46"/>
      <c r="BR1277" s="46"/>
      <c r="BS1277" s="46"/>
      <c r="BT1277" s="46"/>
      <c r="BU1277" s="46"/>
      <c r="BV1277" s="46"/>
    </row>
    <row r="1278" spans="1:74" x14ac:dyDescent="0.2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  <c r="BE1278" s="46"/>
      <c r="BF1278" s="143"/>
      <c r="BG1278" s="46"/>
      <c r="BH1278" s="46"/>
      <c r="BI1278" s="46"/>
      <c r="BJ1278" s="46"/>
      <c r="BK1278" s="46"/>
      <c r="BL1278" s="46"/>
      <c r="BM1278" s="46"/>
      <c r="BN1278" s="46"/>
      <c r="BO1278" s="46"/>
      <c r="BP1278" s="46"/>
      <c r="BQ1278" s="46"/>
      <c r="BR1278" s="46"/>
      <c r="BS1278" s="46"/>
      <c r="BT1278" s="46"/>
      <c r="BU1278" s="46"/>
      <c r="BV1278" s="46"/>
    </row>
    <row r="1279" spans="1:74" x14ac:dyDescent="0.2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  <c r="BE1279" s="46"/>
      <c r="BF1279" s="143"/>
      <c r="BG1279" s="46"/>
      <c r="BH1279" s="46"/>
      <c r="BI1279" s="46"/>
      <c r="BJ1279" s="46"/>
      <c r="BK1279" s="46"/>
      <c r="BL1279" s="46"/>
      <c r="BM1279" s="46"/>
      <c r="BN1279" s="46"/>
      <c r="BO1279" s="46"/>
      <c r="BP1279" s="46"/>
      <c r="BQ1279" s="46"/>
      <c r="BR1279" s="46"/>
      <c r="BS1279" s="46"/>
      <c r="BT1279" s="46"/>
      <c r="BU1279" s="46"/>
      <c r="BV1279" s="46"/>
    </row>
    <row r="1280" spans="1:74" x14ac:dyDescent="0.2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  <c r="BE1280" s="46"/>
      <c r="BF1280" s="143"/>
      <c r="BG1280" s="46"/>
      <c r="BH1280" s="46"/>
      <c r="BI1280" s="46"/>
      <c r="BJ1280" s="46"/>
      <c r="BK1280" s="46"/>
      <c r="BL1280" s="46"/>
      <c r="BM1280" s="46"/>
      <c r="BN1280" s="46"/>
      <c r="BO1280" s="46"/>
      <c r="BP1280" s="46"/>
      <c r="BQ1280" s="46"/>
      <c r="BR1280" s="46"/>
      <c r="BS1280" s="46"/>
      <c r="BT1280" s="46"/>
      <c r="BU1280" s="46"/>
      <c r="BV1280" s="46"/>
    </row>
    <row r="1281" spans="1:74" x14ac:dyDescent="0.2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  <c r="BE1281" s="46"/>
      <c r="BF1281" s="143"/>
      <c r="BG1281" s="46"/>
      <c r="BH1281" s="46"/>
      <c r="BI1281" s="46"/>
      <c r="BJ1281" s="46"/>
      <c r="BK1281" s="46"/>
      <c r="BL1281" s="46"/>
      <c r="BM1281" s="46"/>
      <c r="BN1281" s="46"/>
      <c r="BO1281" s="46"/>
      <c r="BP1281" s="46"/>
      <c r="BQ1281" s="46"/>
      <c r="BR1281" s="46"/>
      <c r="BS1281" s="46"/>
      <c r="BT1281" s="46"/>
      <c r="BU1281" s="46"/>
      <c r="BV1281" s="46"/>
    </row>
    <row r="1282" spans="1:74" x14ac:dyDescent="0.2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143"/>
      <c r="BG1282" s="46"/>
      <c r="BH1282" s="46"/>
      <c r="BI1282" s="46"/>
      <c r="BJ1282" s="46"/>
      <c r="BK1282" s="46"/>
      <c r="BL1282" s="46"/>
      <c r="BM1282" s="46"/>
      <c r="BN1282" s="46"/>
      <c r="BO1282" s="46"/>
      <c r="BP1282" s="46"/>
      <c r="BQ1282" s="46"/>
      <c r="BR1282" s="46"/>
      <c r="BS1282" s="46"/>
      <c r="BT1282" s="46"/>
      <c r="BU1282" s="46"/>
      <c r="BV1282" s="46"/>
    </row>
    <row r="1283" spans="1:74" x14ac:dyDescent="0.2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  <c r="BE1283" s="46"/>
      <c r="BF1283" s="143"/>
      <c r="BG1283" s="46"/>
      <c r="BH1283" s="46"/>
      <c r="BI1283" s="46"/>
      <c r="BJ1283" s="46"/>
      <c r="BK1283" s="46"/>
      <c r="BL1283" s="46"/>
      <c r="BM1283" s="46"/>
      <c r="BN1283" s="46"/>
      <c r="BO1283" s="46"/>
      <c r="BP1283" s="46"/>
      <c r="BQ1283" s="46"/>
      <c r="BR1283" s="46"/>
      <c r="BS1283" s="46"/>
      <c r="BT1283" s="46"/>
      <c r="BU1283" s="46"/>
      <c r="BV1283" s="46"/>
    </row>
    <row r="1284" spans="1:74" x14ac:dyDescent="0.2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  <c r="BE1284" s="46"/>
      <c r="BF1284" s="143"/>
      <c r="BG1284" s="46"/>
      <c r="BH1284" s="46"/>
      <c r="BI1284" s="46"/>
      <c r="BJ1284" s="46"/>
      <c r="BK1284" s="46"/>
      <c r="BL1284" s="46"/>
      <c r="BM1284" s="46"/>
      <c r="BN1284" s="46"/>
      <c r="BO1284" s="46"/>
      <c r="BP1284" s="46"/>
      <c r="BQ1284" s="46"/>
      <c r="BR1284" s="46"/>
      <c r="BS1284" s="46"/>
      <c r="BT1284" s="46"/>
      <c r="BU1284" s="46"/>
      <c r="BV1284" s="46"/>
    </row>
    <row r="1285" spans="1:74" x14ac:dyDescent="0.2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  <c r="BE1285" s="46"/>
      <c r="BF1285" s="143"/>
      <c r="BG1285" s="46"/>
      <c r="BH1285" s="46"/>
      <c r="BI1285" s="46"/>
      <c r="BJ1285" s="46"/>
      <c r="BK1285" s="46"/>
      <c r="BL1285" s="46"/>
      <c r="BM1285" s="46"/>
      <c r="BN1285" s="46"/>
      <c r="BO1285" s="46"/>
      <c r="BP1285" s="46"/>
      <c r="BQ1285" s="46"/>
      <c r="BR1285" s="46"/>
      <c r="BS1285" s="46"/>
      <c r="BT1285" s="46"/>
      <c r="BU1285" s="46"/>
      <c r="BV1285" s="46"/>
    </row>
    <row r="1286" spans="1:74" x14ac:dyDescent="0.2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143"/>
      <c r="BG1286" s="46"/>
      <c r="BH1286" s="46"/>
      <c r="BI1286" s="46"/>
      <c r="BJ1286" s="46"/>
      <c r="BK1286" s="46"/>
      <c r="BL1286" s="46"/>
      <c r="BM1286" s="46"/>
      <c r="BN1286" s="46"/>
      <c r="BO1286" s="46"/>
      <c r="BP1286" s="46"/>
      <c r="BQ1286" s="46"/>
      <c r="BR1286" s="46"/>
      <c r="BS1286" s="46"/>
      <c r="BT1286" s="46"/>
      <c r="BU1286" s="46"/>
      <c r="BV1286" s="46"/>
    </row>
    <row r="1287" spans="1:74" x14ac:dyDescent="0.2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  <c r="BE1287" s="46"/>
      <c r="BF1287" s="143"/>
      <c r="BG1287" s="46"/>
      <c r="BH1287" s="46"/>
      <c r="BI1287" s="46"/>
      <c r="BJ1287" s="46"/>
      <c r="BK1287" s="46"/>
      <c r="BL1287" s="46"/>
      <c r="BM1287" s="46"/>
      <c r="BN1287" s="46"/>
      <c r="BO1287" s="46"/>
      <c r="BP1287" s="46"/>
      <c r="BQ1287" s="46"/>
      <c r="BR1287" s="46"/>
      <c r="BS1287" s="46"/>
      <c r="BT1287" s="46"/>
      <c r="BU1287" s="46"/>
      <c r="BV1287" s="46"/>
    </row>
    <row r="1288" spans="1:74" x14ac:dyDescent="0.2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143"/>
      <c r="BG1288" s="46"/>
      <c r="BH1288" s="46"/>
      <c r="BI1288" s="46"/>
      <c r="BJ1288" s="46"/>
      <c r="BK1288" s="46"/>
      <c r="BL1288" s="46"/>
      <c r="BM1288" s="46"/>
      <c r="BN1288" s="46"/>
      <c r="BO1288" s="46"/>
      <c r="BP1288" s="46"/>
      <c r="BQ1288" s="46"/>
      <c r="BR1288" s="46"/>
      <c r="BS1288" s="46"/>
      <c r="BT1288" s="46"/>
      <c r="BU1288" s="46"/>
      <c r="BV1288" s="46"/>
    </row>
    <row r="1289" spans="1:74" x14ac:dyDescent="0.2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  <c r="BE1289" s="46"/>
      <c r="BF1289" s="143"/>
      <c r="BG1289" s="46"/>
      <c r="BH1289" s="46"/>
      <c r="BI1289" s="46"/>
      <c r="BJ1289" s="46"/>
      <c r="BK1289" s="46"/>
      <c r="BL1289" s="46"/>
      <c r="BM1289" s="46"/>
      <c r="BN1289" s="46"/>
      <c r="BO1289" s="46"/>
      <c r="BP1289" s="46"/>
      <c r="BQ1289" s="46"/>
      <c r="BR1289" s="46"/>
      <c r="BS1289" s="46"/>
      <c r="BT1289" s="46"/>
      <c r="BU1289" s="46"/>
      <c r="BV1289" s="46"/>
    </row>
    <row r="1290" spans="1:74" x14ac:dyDescent="0.2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  <c r="BE1290" s="46"/>
      <c r="BF1290" s="143"/>
      <c r="BG1290" s="46"/>
      <c r="BH1290" s="46"/>
      <c r="BI1290" s="46"/>
      <c r="BJ1290" s="46"/>
      <c r="BK1290" s="46"/>
      <c r="BL1290" s="46"/>
      <c r="BM1290" s="46"/>
      <c r="BN1290" s="46"/>
      <c r="BO1290" s="46"/>
      <c r="BP1290" s="46"/>
      <c r="BQ1290" s="46"/>
      <c r="BR1290" s="46"/>
      <c r="BS1290" s="46"/>
      <c r="BT1290" s="46"/>
      <c r="BU1290" s="46"/>
      <c r="BV1290" s="46"/>
    </row>
    <row r="1291" spans="1:74" x14ac:dyDescent="0.2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  <c r="BE1291" s="46"/>
      <c r="BF1291" s="143"/>
      <c r="BG1291" s="46"/>
      <c r="BH1291" s="46"/>
      <c r="BI1291" s="46"/>
      <c r="BJ1291" s="46"/>
      <c r="BK1291" s="46"/>
      <c r="BL1291" s="46"/>
      <c r="BM1291" s="46"/>
      <c r="BN1291" s="46"/>
      <c r="BO1291" s="46"/>
      <c r="BP1291" s="46"/>
      <c r="BQ1291" s="46"/>
      <c r="BR1291" s="46"/>
      <c r="BS1291" s="46"/>
      <c r="BT1291" s="46"/>
      <c r="BU1291" s="46"/>
      <c r="BV1291" s="46"/>
    </row>
    <row r="1292" spans="1:74" x14ac:dyDescent="0.2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143"/>
      <c r="BG1292" s="46"/>
      <c r="BH1292" s="46"/>
      <c r="BI1292" s="46"/>
      <c r="BJ1292" s="46"/>
      <c r="BK1292" s="46"/>
      <c r="BL1292" s="46"/>
      <c r="BM1292" s="46"/>
      <c r="BN1292" s="46"/>
      <c r="BO1292" s="46"/>
      <c r="BP1292" s="46"/>
      <c r="BQ1292" s="46"/>
      <c r="BR1292" s="46"/>
      <c r="BS1292" s="46"/>
      <c r="BT1292" s="46"/>
      <c r="BU1292" s="46"/>
      <c r="BV1292" s="46"/>
    </row>
    <row r="1293" spans="1:74" x14ac:dyDescent="0.2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  <c r="BE1293" s="46"/>
      <c r="BF1293" s="143"/>
      <c r="BG1293" s="46"/>
      <c r="BH1293" s="46"/>
      <c r="BI1293" s="46"/>
      <c r="BJ1293" s="46"/>
      <c r="BK1293" s="46"/>
      <c r="BL1293" s="46"/>
      <c r="BM1293" s="46"/>
      <c r="BN1293" s="46"/>
      <c r="BO1293" s="46"/>
      <c r="BP1293" s="46"/>
      <c r="BQ1293" s="46"/>
      <c r="BR1293" s="46"/>
      <c r="BS1293" s="46"/>
      <c r="BT1293" s="46"/>
      <c r="BU1293" s="46"/>
      <c r="BV1293" s="46"/>
    </row>
    <row r="1294" spans="1:74" x14ac:dyDescent="0.2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  <c r="BE1294" s="46"/>
      <c r="BF1294" s="143"/>
      <c r="BG1294" s="46"/>
      <c r="BH1294" s="46"/>
      <c r="BI1294" s="46"/>
      <c r="BJ1294" s="46"/>
      <c r="BK1294" s="46"/>
      <c r="BL1294" s="46"/>
      <c r="BM1294" s="46"/>
      <c r="BN1294" s="46"/>
      <c r="BO1294" s="46"/>
      <c r="BP1294" s="46"/>
      <c r="BQ1294" s="46"/>
      <c r="BR1294" s="46"/>
      <c r="BS1294" s="46"/>
      <c r="BT1294" s="46"/>
      <c r="BU1294" s="46"/>
      <c r="BV1294" s="46"/>
    </row>
    <row r="1295" spans="1:74" x14ac:dyDescent="0.2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  <c r="BE1295" s="46"/>
      <c r="BF1295" s="143"/>
      <c r="BG1295" s="46"/>
      <c r="BH1295" s="46"/>
      <c r="BI1295" s="46"/>
      <c r="BJ1295" s="46"/>
      <c r="BK1295" s="46"/>
      <c r="BL1295" s="46"/>
      <c r="BM1295" s="46"/>
      <c r="BN1295" s="46"/>
      <c r="BO1295" s="46"/>
      <c r="BP1295" s="46"/>
      <c r="BQ1295" s="46"/>
      <c r="BR1295" s="46"/>
      <c r="BS1295" s="46"/>
      <c r="BT1295" s="46"/>
      <c r="BU1295" s="46"/>
      <c r="BV1295" s="46"/>
    </row>
    <row r="1296" spans="1:74" x14ac:dyDescent="0.2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  <c r="BE1296" s="46"/>
      <c r="BF1296" s="143"/>
      <c r="BG1296" s="46"/>
      <c r="BH1296" s="46"/>
      <c r="BI1296" s="46"/>
      <c r="BJ1296" s="46"/>
      <c r="BK1296" s="46"/>
      <c r="BL1296" s="46"/>
      <c r="BM1296" s="46"/>
      <c r="BN1296" s="46"/>
      <c r="BO1296" s="46"/>
      <c r="BP1296" s="46"/>
      <c r="BQ1296" s="46"/>
      <c r="BR1296" s="46"/>
      <c r="BS1296" s="46"/>
      <c r="BT1296" s="46"/>
      <c r="BU1296" s="46"/>
      <c r="BV1296" s="46"/>
    </row>
    <row r="1297" spans="1:74" x14ac:dyDescent="0.2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  <c r="BE1297" s="46"/>
      <c r="BF1297" s="143"/>
      <c r="BG1297" s="46"/>
      <c r="BH1297" s="46"/>
      <c r="BI1297" s="46"/>
      <c r="BJ1297" s="46"/>
      <c r="BK1297" s="46"/>
      <c r="BL1297" s="46"/>
      <c r="BM1297" s="46"/>
      <c r="BN1297" s="46"/>
      <c r="BO1297" s="46"/>
      <c r="BP1297" s="46"/>
      <c r="BQ1297" s="46"/>
      <c r="BR1297" s="46"/>
      <c r="BS1297" s="46"/>
      <c r="BT1297" s="46"/>
      <c r="BU1297" s="46"/>
      <c r="BV1297" s="46"/>
    </row>
    <row r="1298" spans="1:74" x14ac:dyDescent="0.2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143"/>
      <c r="BG1298" s="46"/>
      <c r="BH1298" s="46"/>
      <c r="BI1298" s="46"/>
      <c r="BJ1298" s="46"/>
      <c r="BK1298" s="46"/>
      <c r="BL1298" s="46"/>
      <c r="BM1298" s="46"/>
      <c r="BN1298" s="46"/>
      <c r="BO1298" s="46"/>
      <c r="BP1298" s="46"/>
      <c r="BQ1298" s="46"/>
      <c r="BR1298" s="46"/>
      <c r="BS1298" s="46"/>
      <c r="BT1298" s="46"/>
      <c r="BU1298" s="46"/>
      <c r="BV1298" s="46"/>
    </row>
    <row r="1299" spans="1:74" x14ac:dyDescent="0.2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143"/>
      <c r="BG1299" s="46"/>
      <c r="BH1299" s="46"/>
      <c r="BI1299" s="46"/>
      <c r="BJ1299" s="46"/>
      <c r="BK1299" s="46"/>
      <c r="BL1299" s="46"/>
      <c r="BM1299" s="46"/>
      <c r="BN1299" s="46"/>
      <c r="BO1299" s="46"/>
      <c r="BP1299" s="46"/>
      <c r="BQ1299" s="46"/>
      <c r="BR1299" s="46"/>
      <c r="BS1299" s="46"/>
      <c r="BT1299" s="46"/>
      <c r="BU1299" s="46"/>
      <c r="BV1299" s="46"/>
    </row>
    <row r="1300" spans="1:74" x14ac:dyDescent="0.2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143"/>
      <c r="BG1300" s="46"/>
      <c r="BH1300" s="46"/>
      <c r="BI1300" s="46"/>
      <c r="BJ1300" s="46"/>
      <c r="BK1300" s="46"/>
      <c r="BL1300" s="46"/>
      <c r="BM1300" s="46"/>
      <c r="BN1300" s="46"/>
      <c r="BO1300" s="46"/>
      <c r="BP1300" s="46"/>
      <c r="BQ1300" s="46"/>
      <c r="BR1300" s="46"/>
      <c r="BS1300" s="46"/>
      <c r="BT1300" s="46"/>
      <c r="BU1300" s="46"/>
      <c r="BV1300" s="46"/>
    </row>
    <row r="1301" spans="1:74" x14ac:dyDescent="0.2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  <c r="BE1301" s="46"/>
      <c r="BF1301" s="143"/>
      <c r="BG1301" s="46"/>
      <c r="BH1301" s="46"/>
      <c r="BI1301" s="46"/>
      <c r="BJ1301" s="46"/>
      <c r="BK1301" s="46"/>
      <c r="BL1301" s="46"/>
      <c r="BM1301" s="46"/>
      <c r="BN1301" s="46"/>
      <c r="BO1301" s="46"/>
      <c r="BP1301" s="46"/>
      <c r="BQ1301" s="46"/>
      <c r="BR1301" s="46"/>
      <c r="BS1301" s="46"/>
      <c r="BT1301" s="46"/>
      <c r="BU1301" s="46"/>
      <c r="BV1301" s="46"/>
    </row>
    <row r="1302" spans="1:74" x14ac:dyDescent="0.2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143"/>
      <c r="BG1302" s="46"/>
      <c r="BH1302" s="46"/>
      <c r="BI1302" s="46"/>
      <c r="BJ1302" s="46"/>
      <c r="BK1302" s="46"/>
      <c r="BL1302" s="46"/>
      <c r="BM1302" s="46"/>
      <c r="BN1302" s="46"/>
      <c r="BO1302" s="46"/>
      <c r="BP1302" s="46"/>
      <c r="BQ1302" s="46"/>
      <c r="BR1302" s="46"/>
      <c r="BS1302" s="46"/>
      <c r="BT1302" s="46"/>
      <c r="BU1302" s="46"/>
      <c r="BV1302" s="46"/>
    </row>
    <row r="1303" spans="1:74" x14ac:dyDescent="0.2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  <c r="BE1303" s="46"/>
      <c r="BF1303" s="143"/>
      <c r="BG1303" s="46"/>
      <c r="BH1303" s="46"/>
      <c r="BI1303" s="46"/>
      <c r="BJ1303" s="46"/>
      <c r="BK1303" s="46"/>
      <c r="BL1303" s="46"/>
      <c r="BM1303" s="46"/>
      <c r="BN1303" s="46"/>
      <c r="BO1303" s="46"/>
      <c r="BP1303" s="46"/>
      <c r="BQ1303" s="46"/>
      <c r="BR1303" s="46"/>
      <c r="BS1303" s="46"/>
      <c r="BT1303" s="46"/>
      <c r="BU1303" s="46"/>
      <c r="BV1303" s="46"/>
    </row>
    <row r="1304" spans="1:74" x14ac:dyDescent="0.2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143"/>
      <c r="BG1304" s="46"/>
      <c r="BH1304" s="46"/>
      <c r="BI1304" s="46"/>
      <c r="BJ1304" s="46"/>
      <c r="BK1304" s="46"/>
      <c r="BL1304" s="46"/>
      <c r="BM1304" s="46"/>
      <c r="BN1304" s="46"/>
      <c r="BO1304" s="46"/>
      <c r="BP1304" s="46"/>
      <c r="BQ1304" s="46"/>
      <c r="BR1304" s="46"/>
      <c r="BS1304" s="46"/>
      <c r="BT1304" s="46"/>
      <c r="BU1304" s="46"/>
      <c r="BV1304" s="46"/>
    </row>
    <row r="1305" spans="1:74" x14ac:dyDescent="0.2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  <c r="BE1305" s="46"/>
      <c r="BF1305" s="143"/>
      <c r="BG1305" s="46"/>
      <c r="BH1305" s="46"/>
      <c r="BI1305" s="46"/>
      <c r="BJ1305" s="46"/>
      <c r="BK1305" s="46"/>
      <c r="BL1305" s="46"/>
      <c r="BM1305" s="46"/>
      <c r="BN1305" s="46"/>
      <c r="BO1305" s="46"/>
      <c r="BP1305" s="46"/>
      <c r="BQ1305" s="46"/>
      <c r="BR1305" s="46"/>
      <c r="BS1305" s="46"/>
      <c r="BT1305" s="46"/>
      <c r="BU1305" s="46"/>
      <c r="BV1305" s="46"/>
    </row>
    <row r="1306" spans="1:74" x14ac:dyDescent="0.2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143"/>
      <c r="BG1306" s="46"/>
      <c r="BH1306" s="46"/>
      <c r="BI1306" s="46"/>
      <c r="BJ1306" s="46"/>
      <c r="BK1306" s="46"/>
      <c r="BL1306" s="46"/>
      <c r="BM1306" s="46"/>
      <c r="BN1306" s="46"/>
      <c r="BO1306" s="46"/>
      <c r="BP1306" s="46"/>
      <c r="BQ1306" s="46"/>
      <c r="BR1306" s="46"/>
      <c r="BS1306" s="46"/>
      <c r="BT1306" s="46"/>
      <c r="BU1306" s="46"/>
      <c r="BV1306" s="46"/>
    </row>
    <row r="1307" spans="1:74" x14ac:dyDescent="0.2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  <c r="BE1307" s="46"/>
      <c r="BF1307" s="143"/>
      <c r="BG1307" s="46"/>
      <c r="BH1307" s="46"/>
      <c r="BI1307" s="46"/>
      <c r="BJ1307" s="46"/>
      <c r="BK1307" s="46"/>
      <c r="BL1307" s="46"/>
      <c r="BM1307" s="46"/>
      <c r="BN1307" s="46"/>
      <c r="BO1307" s="46"/>
      <c r="BP1307" s="46"/>
      <c r="BQ1307" s="46"/>
      <c r="BR1307" s="46"/>
      <c r="BS1307" s="46"/>
      <c r="BT1307" s="46"/>
      <c r="BU1307" s="46"/>
      <c r="BV1307" s="46"/>
    </row>
    <row r="1308" spans="1:74" x14ac:dyDescent="0.2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  <c r="BE1308" s="46"/>
      <c r="BF1308" s="143"/>
      <c r="BG1308" s="46"/>
      <c r="BH1308" s="46"/>
      <c r="BI1308" s="46"/>
      <c r="BJ1308" s="46"/>
      <c r="BK1308" s="46"/>
      <c r="BL1308" s="46"/>
      <c r="BM1308" s="46"/>
      <c r="BN1308" s="46"/>
      <c r="BO1308" s="46"/>
      <c r="BP1308" s="46"/>
      <c r="BQ1308" s="46"/>
      <c r="BR1308" s="46"/>
      <c r="BS1308" s="46"/>
      <c r="BT1308" s="46"/>
      <c r="BU1308" s="46"/>
      <c r="BV1308" s="46"/>
    </row>
    <row r="1309" spans="1:74" x14ac:dyDescent="0.2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143"/>
      <c r="BG1309" s="46"/>
      <c r="BH1309" s="46"/>
      <c r="BI1309" s="46"/>
      <c r="BJ1309" s="46"/>
      <c r="BK1309" s="46"/>
      <c r="BL1309" s="46"/>
      <c r="BM1309" s="46"/>
      <c r="BN1309" s="46"/>
      <c r="BO1309" s="46"/>
      <c r="BP1309" s="46"/>
      <c r="BQ1309" s="46"/>
      <c r="BR1309" s="46"/>
      <c r="BS1309" s="46"/>
      <c r="BT1309" s="46"/>
      <c r="BU1309" s="46"/>
      <c r="BV1309" s="46"/>
    </row>
    <row r="1310" spans="1:74" x14ac:dyDescent="0.2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  <c r="BE1310" s="46"/>
      <c r="BF1310" s="143"/>
      <c r="BG1310" s="46"/>
      <c r="BH1310" s="46"/>
      <c r="BI1310" s="46"/>
      <c r="BJ1310" s="46"/>
      <c r="BK1310" s="46"/>
      <c r="BL1310" s="46"/>
      <c r="BM1310" s="46"/>
      <c r="BN1310" s="46"/>
      <c r="BO1310" s="46"/>
      <c r="BP1310" s="46"/>
      <c r="BQ1310" s="46"/>
      <c r="BR1310" s="46"/>
      <c r="BS1310" s="46"/>
      <c r="BT1310" s="46"/>
      <c r="BU1310" s="46"/>
      <c r="BV1310" s="46"/>
    </row>
    <row r="1311" spans="1:74" x14ac:dyDescent="0.2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143"/>
      <c r="BG1311" s="46"/>
      <c r="BH1311" s="46"/>
      <c r="BI1311" s="46"/>
      <c r="BJ1311" s="46"/>
      <c r="BK1311" s="46"/>
      <c r="BL1311" s="46"/>
      <c r="BM1311" s="46"/>
      <c r="BN1311" s="46"/>
      <c r="BO1311" s="46"/>
      <c r="BP1311" s="46"/>
      <c r="BQ1311" s="46"/>
      <c r="BR1311" s="46"/>
      <c r="BS1311" s="46"/>
      <c r="BT1311" s="46"/>
      <c r="BU1311" s="46"/>
      <c r="BV1311" s="46"/>
    </row>
    <row r="1312" spans="1:74" x14ac:dyDescent="0.2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  <c r="BE1312" s="46"/>
      <c r="BF1312" s="143"/>
      <c r="BG1312" s="46"/>
      <c r="BH1312" s="46"/>
      <c r="BI1312" s="46"/>
      <c r="BJ1312" s="46"/>
      <c r="BK1312" s="46"/>
      <c r="BL1312" s="46"/>
      <c r="BM1312" s="46"/>
      <c r="BN1312" s="46"/>
      <c r="BO1312" s="46"/>
      <c r="BP1312" s="46"/>
      <c r="BQ1312" s="46"/>
      <c r="BR1312" s="46"/>
      <c r="BS1312" s="46"/>
      <c r="BT1312" s="46"/>
      <c r="BU1312" s="46"/>
      <c r="BV1312" s="46"/>
    </row>
    <row r="1313" spans="1:74" x14ac:dyDescent="0.2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  <c r="BE1313" s="46"/>
      <c r="BF1313" s="143"/>
      <c r="BG1313" s="46"/>
      <c r="BH1313" s="46"/>
      <c r="BI1313" s="46"/>
      <c r="BJ1313" s="46"/>
      <c r="BK1313" s="46"/>
      <c r="BL1313" s="46"/>
      <c r="BM1313" s="46"/>
      <c r="BN1313" s="46"/>
      <c r="BO1313" s="46"/>
      <c r="BP1313" s="46"/>
      <c r="BQ1313" s="46"/>
      <c r="BR1313" s="46"/>
      <c r="BS1313" s="46"/>
      <c r="BT1313" s="46"/>
      <c r="BU1313" s="46"/>
      <c r="BV1313" s="46"/>
    </row>
    <row r="1314" spans="1:74" x14ac:dyDescent="0.2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143"/>
      <c r="BG1314" s="46"/>
      <c r="BH1314" s="46"/>
      <c r="BI1314" s="46"/>
      <c r="BJ1314" s="46"/>
      <c r="BK1314" s="46"/>
      <c r="BL1314" s="46"/>
      <c r="BM1314" s="46"/>
      <c r="BN1314" s="46"/>
      <c r="BO1314" s="46"/>
      <c r="BP1314" s="46"/>
      <c r="BQ1314" s="46"/>
      <c r="BR1314" s="46"/>
      <c r="BS1314" s="46"/>
      <c r="BT1314" s="46"/>
      <c r="BU1314" s="46"/>
      <c r="BV1314" s="46"/>
    </row>
    <row r="1315" spans="1:74" x14ac:dyDescent="0.2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143"/>
      <c r="BG1315" s="46"/>
      <c r="BH1315" s="46"/>
      <c r="BI1315" s="46"/>
      <c r="BJ1315" s="46"/>
      <c r="BK1315" s="46"/>
      <c r="BL1315" s="46"/>
      <c r="BM1315" s="46"/>
      <c r="BN1315" s="46"/>
      <c r="BO1315" s="46"/>
      <c r="BP1315" s="46"/>
      <c r="BQ1315" s="46"/>
      <c r="BR1315" s="46"/>
      <c r="BS1315" s="46"/>
      <c r="BT1315" s="46"/>
      <c r="BU1315" s="46"/>
      <c r="BV1315" s="46"/>
    </row>
    <row r="1316" spans="1:74" x14ac:dyDescent="0.2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143"/>
      <c r="BG1316" s="46"/>
      <c r="BH1316" s="46"/>
      <c r="BI1316" s="46"/>
      <c r="BJ1316" s="46"/>
      <c r="BK1316" s="46"/>
      <c r="BL1316" s="46"/>
      <c r="BM1316" s="46"/>
      <c r="BN1316" s="46"/>
      <c r="BO1316" s="46"/>
      <c r="BP1316" s="46"/>
      <c r="BQ1316" s="46"/>
      <c r="BR1316" s="46"/>
      <c r="BS1316" s="46"/>
      <c r="BT1316" s="46"/>
      <c r="BU1316" s="46"/>
      <c r="BV1316" s="46"/>
    </row>
    <row r="1317" spans="1:74" x14ac:dyDescent="0.2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143"/>
      <c r="BG1317" s="46"/>
      <c r="BH1317" s="46"/>
      <c r="BI1317" s="46"/>
      <c r="BJ1317" s="46"/>
      <c r="BK1317" s="46"/>
      <c r="BL1317" s="46"/>
      <c r="BM1317" s="46"/>
      <c r="BN1317" s="46"/>
      <c r="BO1317" s="46"/>
      <c r="BP1317" s="46"/>
      <c r="BQ1317" s="46"/>
      <c r="BR1317" s="46"/>
      <c r="BS1317" s="46"/>
      <c r="BT1317" s="46"/>
      <c r="BU1317" s="46"/>
      <c r="BV1317" s="46"/>
    </row>
    <row r="1318" spans="1:74" x14ac:dyDescent="0.2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143"/>
      <c r="BG1318" s="46"/>
      <c r="BH1318" s="46"/>
      <c r="BI1318" s="46"/>
      <c r="BJ1318" s="46"/>
      <c r="BK1318" s="46"/>
      <c r="BL1318" s="46"/>
      <c r="BM1318" s="46"/>
      <c r="BN1318" s="46"/>
      <c r="BO1318" s="46"/>
      <c r="BP1318" s="46"/>
      <c r="BQ1318" s="46"/>
      <c r="BR1318" s="46"/>
      <c r="BS1318" s="46"/>
      <c r="BT1318" s="46"/>
      <c r="BU1318" s="46"/>
      <c r="BV1318" s="46"/>
    </row>
    <row r="1319" spans="1:74" x14ac:dyDescent="0.2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143"/>
      <c r="BG1319" s="46"/>
      <c r="BH1319" s="46"/>
      <c r="BI1319" s="46"/>
      <c r="BJ1319" s="46"/>
      <c r="BK1319" s="46"/>
      <c r="BL1319" s="46"/>
      <c r="BM1319" s="46"/>
      <c r="BN1319" s="46"/>
      <c r="BO1319" s="46"/>
      <c r="BP1319" s="46"/>
      <c r="BQ1319" s="46"/>
      <c r="BR1319" s="46"/>
      <c r="BS1319" s="46"/>
      <c r="BT1319" s="46"/>
      <c r="BU1319" s="46"/>
      <c r="BV1319" s="46"/>
    </row>
    <row r="1320" spans="1:74" x14ac:dyDescent="0.2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143"/>
      <c r="BG1320" s="46"/>
      <c r="BH1320" s="46"/>
      <c r="BI1320" s="46"/>
      <c r="BJ1320" s="46"/>
      <c r="BK1320" s="46"/>
      <c r="BL1320" s="46"/>
      <c r="BM1320" s="46"/>
      <c r="BN1320" s="46"/>
      <c r="BO1320" s="46"/>
      <c r="BP1320" s="46"/>
      <c r="BQ1320" s="46"/>
      <c r="BR1320" s="46"/>
      <c r="BS1320" s="46"/>
      <c r="BT1320" s="46"/>
      <c r="BU1320" s="46"/>
      <c r="BV1320" s="46"/>
    </row>
    <row r="1321" spans="1:74" x14ac:dyDescent="0.2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143"/>
      <c r="BG1321" s="46"/>
      <c r="BH1321" s="46"/>
      <c r="BI1321" s="46"/>
      <c r="BJ1321" s="46"/>
      <c r="BK1321" s="46"/>
      <c r="BL1321" s="46"/>
      <c r="BM1321" s="46"/>
      <c r="BN1321" s="46"/>
      <c r="BO1321" s="46"/>
      <c r="BP1321" s="46"/>
      <c r="BQ1321" s="46"/>
      <c r="BR1321" s="46"/>
      <c r="BS1321" s="46"/>
      <c r="BT1321" s="46"/>
      <c r="BU1321" s="46"/>
      <c r="BV1321" s="46"/>
    </row>
    <row r="1322" spans="1:74" x14ac:dyDescent="0.2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143"/>
      <c r="BG1322" s="46"/>
      <c r="BH1322" s="46"/>
      <c r="BI1322" s="46"/>
      <c r="BJ1322" s="46"/>
      <c r="BK1322" s="46"/>
      <c r="BL1322" s="46"/>
      <c r="BM1322" s="46"/>
      <c r="BN1322" s="46"/>
      <c r="BO1322" s="46"/>
      <c r="BP1322" s="46"/>
      <c r="BQ1322" s="46"/>
      <c r="BR1322" s="46"/>
      <c r="BS1322" s="46"/>
      <c r="BT1322" s="46"/>
      <c r="BU1322" s="46"/>
      <c r="BV1322" s="46"/>
    </row>
    <row r="1323" spans="1:74" x14ac:dyDescent="0.2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  <c r="BE1323" s="46"/>
      <c r="BF1323" s="143"/>
      <c r="BG1323" s="46"/>
      <c r="BH1323" s="46"/>
      <c r="BI1323" s="46"/>
      <c r="BJ1323" s="46"/>
      <c r="BK1323" s="46"/>
      <c r="BL1323" s="46"/>
      <c r="BM1323" s="46"/>
      <c r="BN1323" s="46"/>
      <c r="BO1323" s="46"/>
      <c r="BP1323" s="46"/>
      <c r="BQ1323" s="46"/>
      <c r="BR1323" s="46"/>
      <c r="BS1323" s="46"/>
      <c r="BT1323" s="46"/>
      <c r="BU1323" s="46"/>
      <c r="BV1323" s="46"/>
    </row>
    <row r="1324" spans="1:74" x14ac:dyDescent="0.2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143"/>
      <c r="BG1324" s="46"/>
      <c r="BH1324" s="46"/>
      <c r="BI1324" s="46"/>
      <c r="BJ1324" s="46"/>
      <c r="BK1324" s="46"/>
      <c r="BL1324" s="46"/>
      <c r="BM1324" s="46"/>
      <c r="BN1324" s="46"/>
      <c r="BO1324" s="46"/>
      <c r="BP1324" s="46"/>
      <c r="BQ1324" s="46"/>
      <c r="BR1324" s="46"/>
      <c r="BS1324" s="46"/>
      <c r="BT1324" s="46"/>
      <c r="BU1324" s="46"/>
      <c r="BV1324" s="46"/>
    </row>
    <row r="1325" spans="1:74" x14ac:dyDescent="0.2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143"/>
      <c r="BG1325" s="46"/>
      <c r="BH1325" s="46"/>
      <c r="BI1325" s="46"/>
      <c r="BJ1325" s="46"/>
      <c r="BK1325" s="46"/>
      <c r="BL1325" s="46"/>
      <c r="BM1325" s="46"/>
      <c r="BN1325" s="46"/>
      <c r="BO1325" s="46"/>
      <c r="BP1325" s="46"/>
      <c r="BQ1325" s="46"/>
      <c r="BR1325" s="46"/>
      <c r="BS1325" s="46"/>
      <c r="BT1325" s="46"/>
      <c r="BU1325" s="46"/>
      <c r="BV1325" s="46"/>
    </row>
    <row r="1326" spans="1:74" x14ac:dyDescent="0.2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143"/>
      <c r="BG1326" s="46"/>
      <c r="BH1326" s="46"/>
      <c r="BI1326" s="46"/>
      <c r="BJ1326" s="46"/>
      <c r="BK1326" s="46"/>
      <c r="BL1326" s="46"/>
      <c r="BM1326" s="46"/>
      <c r="BN1326" s="46"/>
      <c r="BO1326" s="46"/>
      <c r="BP1326" s="46"/>
      <c r="BQ1326" s="46"/>
      <c r="BR1326" s="46"/>
      <c r="BS1326" s="46"/>
      <c r="BT1326" s="46"/>
      <c r="BU1326" s="46"/>
      <c r="BV1326" s="46"/>
    </row>
    <row r="1327" spans="1:74" x14ac:dyDescent="0.2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  <c r="BE1327" s="46"/>
      <c r="BF1327" s="143"/>
      <c r="BG1327" s="46"/>
      <c r="BH1327" s="46"/>
      <c r="BI1327" s="46"/>
      <c r="BJ1327" s="46"/>
      <c r="BK1327" s="46"/>
      <c r="BL1327" s="46"/>
      <c r="BM1327" s="46"/>
      <c r="BN1327" s="46"/>
      <c r="BO1327" s="46"/>
      <c r="BP1327" s="46"/>
      <c r="BQ1327" s="46"/>
      <c r="BR1327" s="46"/>
      <c r="BS1327" s="46"/>
      <c r="BT1327" s="46"/>
      <c r="BU1327" s="46"/>
      <c r="BV1327" s="46"/>
    </row>
    <row r="1328" spans="1:74" x14ac:dyDescent="0.2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  <c r="BE1328" s="46"/>
      <c r="BF1328" s="143"/>
      <c r="BG1328" s="46"/>
      <c r="BH1328" s="46"/>
      <c r="BI1328" s="46"/>
      <c r="BJ1328" s="46"/>
      <c r="BK1328" s="46"/>
      <c r="BL1328" s="46"/>
      <c r="BM1328" s="46"/>
      <c r="BN1328" s="46"/>
      <c r="BO1328" s="46"/>
      <c r="BP1328" s="46"/>
      <c r="BQ1328" s="46"/>
      <c r="BR1328" s="46"/>
      <c r="BS1328" s="46"/>
      <c r="BT1328" s="46"/>
      <c r="BU1328" s="46"/>
      <c r="BV1328" s="46"/>
    </row>
    <row r="1329" spans="1:74" x14ac:dyDescent="0.2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  <c r="BE1329" s="46"/>
      <c r="BF1329" s="143"/>
      <c r="BG1329" s="46"/>
      <c r="BH1329" s="46"/>
      <c r="BI1329" s="46"/>
      <c r="BJ1329" s="46"/>
      <c r="BK1329" s="46"/>
      <c r="BL1329" s="46"/>
      <c r="BM1329" s="46"/>
      <c r="BN1329" s="46"/>
      <c r="BO1329" s="46"/>
      <c r="BP1329" s="46"/>
      <c r="BQ1329" s="46"/>
      <c r="BR1329" s="46"/>
      <c r="BS1329" s="46"/>
      <c r="BT1329" s="46"/>
      <c r="BU1329" s="46"/>
      <c r="BV1329" s="46"/>
    </row>
    <row r="1330" spans="1:74" x14ac:dyDescent="0.2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143"/>
      <c r="BG1330" s="46"/>
      <c r="BH1330" s="46"/>
      <c r="BI1330" s="46"/>
      <c r="BJ1330" s="46"/>
      <c r="BK1330" s="46"/>
      <c r="BL1330" s="46"/>
      <c r="BM1330" s="46"/>
      <c r="BN1330" s="46"/>
      <c r="BO1330" s="46"/>
      <c r="BP1330" s="46"/>
      <c r="BQ1330" s="46"/>
      <c r="BR1330" s="46"/>
      <c r="BS1330" s="46"/>
      <c r="BT1330" s="46"/>
      <c r="BU1330" s="46"/>
      <c r="BV1330" s="46"/>
    </row>
    <row r="1331" spans="1:74" x14ac:dyDescent="0.2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  <c r="BE1331" s="46"/>
      <c r="BF1331" s="143"/>
      <c r="BG1331" s="46"/>
      <c r="BH1331" s="46"/>
      <c r="BI1331" s="46"/>
      <c r="BJ1331" s="46"/>
      <c r="BK1331" s="46"/>
      <c r="BL1331" s="46"/>
      <c r="BM1331" s="46"/>
      <c r="BN1331" s="46"/>
      <c r="BO1331" s="46"/>
      <c r="BP1331" s="46"/>
      <c r="BQ1331" s="46"/>
      <c r="BR1331" s="46"/>
      <c r="BS1331" s="46"/>
      <c r="BT1331" s="46"/>
      <c r="BU1331" s="46"/>
      <c r="BV1331" s="46"/>
    </row>
    <row r="1332" spans="1:74" x14ac:dyDescent="0.2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  <c r="BE1332" s="46"/>
      <c r="BF1332" s="143"/>
      <c r="BG1332" s="46"/>
      <c r="BH1332" s="46"/>
      <c r="BI1332" s="46"/>
      <c r="BJ1332" s="46"/>
      <c r="BK1332" s="46"/>
      <c r="BL1332" s="46"/>
      <c r="BM1332" s="46"/>
      <c r="BN1332" s="46"/>
      <c r="BO1332" s="46"/>
      <c r="BP1332" s="46"/>
      <c r="BQ1332" s="46"/>
      <c r="BR1332" s="46"/>
      <c r="BS1332" s="46"/>
      <c r="BT1332" s="46"/>
      <c r="BU1332" s="46"/>
      <c r="BV1332" s="46"/>
    </row>
    <row r="1333" spans="1:74" x14ac:dyDescent="0.2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  <c r="BE1333" s="46"/>
      <c r="BF1333" s="143"/>
      <c r="BG1333" s="46"/>
      <c r="BH1333" s="46"/>
      <c r="BI1333" s="46"/>
      <c r="BJ1333" s="46"/>
      <c r="BK1333" s="46"/>
      <c r="BL1333" s="46"/>
      <c r="BM1333" s="46"/>
      <c r="BN1333" s="46"/>
      <c r="BO1333" s="46"/>
      <c r="BP1333" s="46"/>
      <c r="BQ1333" s="46"/>
      <c r="BR1333" s="46"/>
      <c r="BS1333" s="46"/>
      <c r="BT1333" s="46"/>
      <c r="BU1333" s="46"/>
      <c r="BV1333" s="46"/>
    </row>
    <row r="1334" spans="1:74" x14ac:dyDescent="0.2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  <c r="BE1334" s="46"/>
      <c r="BF1334" s="143"/>
      <c r="BG1334" s="46"/>
      <c r="BH1334" s="46"/>
      <c r="BI1334" s="46"/>
      <c r="BJ1334" s="46"/>
      <c r="BK1334" s="46"/>
      <c r="BL1334" s="46"/>
      <c r="BM1334" s="46"/>
      <c r="BN1334" s="46"/>
      <c r="BO1334" s="46"/>
      <c r="BP1334" s="46"/>
      <c r="BQ1334" s="46"/>
      <c r="BR1334" s="46"/>
      <c r="BS1334" s="46"/>
      <c r="BT1334" s="46"/>
      <c r="BU1334" s="46"/>
      <c r="BV1334" s="46"/>
    </row>
    <row r="1335" spans="1:74" x14ac:dyDescent="0.2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143"/>
      <c r="BG1335" s="46"/>
      <c r="BH1335" s="46"/>
      <c r="BI1335" s="46"/>
      <c r="BJ1335" s="46"/>
      <c r="BK1335" s="46"/>
      <c r="BL1335" s="46"/>
      <c r="BM1335" s="46"/>
      <c r="BN1335" s="46"/>
      <c r="BO1335" s="46"/>
      <c r="BP1335" s="46"/>
      <c r="BQ1335" s="46"/>
      <c r="BR1335" s="46"/>
      <c r="BS1335" s="46"/>
      <c r="BT1335" s="46"/>
      <c r="BU1335" s="46"/>
      <c r="BV1335" s="46"/>
    </row>
    <row r="1336" spans="1:74" x14ac:dyDescent="0.2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143"/>
      <c r="BG1336" s="46"/>
      <c r="BH1336" s="46"/>
      <c r="BI1336" s="46"/>
      <c r="BJ1336" s="46"/>
      <c r="BK1336" s="46"/>
      <c r="BL1336" s="46"/>
      <c r="BM1336" s="46"/>
      <c r="BN1336" s="46"/>
      <c r="BO1336" s="46"/>
      <c r="BP1336" s="46"/>
      <c r="BQ1336" s="46"/>
      <c r="BR1336" s="46"/>
      <c r="BS1336" s="46"/>
      <c r="BT1336" s="46"/>
      <c r="BU1336" s="46"/>
      <c r="BV1336" s="46"/>
    </row>
    <row r="1337" spans="1:74" x14ac:dyDescent="0.2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  <c r="BE1337" s="46"/>
      <c r="BF1337" s="143"/>
      <c r="BG1337" s="46"/>
      <c r="BH1337" s="46"/>
      <c r="BI1337" s="46"/>
      <c r="BJ1337" s="46"/>
      <c r="BK1337" s="46"/>
      <c r="BL1337" s="46"/>
      <c r="BM1337" s="46"/>
      <c r="BN1337" s="46"/>
      <c r="BO1337" s="46"/>
      <c r="BP1337" s="46"/>
      <c r="BQ1337" s="46"/>
      <c r="BR1337" s="46"/>
      <c r="BS1337" s="46"/>
      <c r="BT1337" s="46"/>
      <c r="BU1337" s="46"/>
      <c r="BV1337" s="46"/>
    </row>
    <row r="1338" spans="1:74" x14ac:dyDescent="0.2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  <c r="BE1338" s="46"/>
      <c r="BF1338" s="143"/>
      <c r="BG1338" s="46"/>
      <c r="BH1338" s="46"/>
      <c r="BI1338" s="46"/>
      <c r="BJ1338" s="46"/>
      <c r="BK1338" s="46"/>
      <c r="BL1338" s="46"/>
      <c r="BM1338" s="46"/>
      <c r="BN1338" s="46"/>
      <c r="BO1338" s="46"/>
      <c r="BP1338" s="46"/>
      <c r="BQ1338" s="46"/>
      <c r="BR1338" s="46"/>
      <c r="BS1338" s="46"/>
      <c r="BT1338" s="46"/>
      <c r="BU1338" s="46"/>
      <c r="BV1338" s="46"/>
    </row>
    <row r="1339" spans="1:74" x14ac:dyDescent="0.2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  <c r="BE1339" s="46"/>
      <c r="BF1339" s="143"/>
      <c r="BG1339" s="46"/>
      <c r="BH1339" s="46"/>
      <c r="BI1339" s="46"/>
      <c r="BJ1339" s="46"/>
      <c r="BK1339" s="46"/>
      <c r="BL1339" s="46"/>
      <c r="BM1339" s="46"/>
      <c r="BN1339" s="46"/>
      <c r="BO1339" s="46"/>
      <c r="BP1339" s="46"/>
      <c r="BQ1339" s="46"/>
      <c r="BR1339" s="46"/>
      <c r="BS1339" s="46"/>
      <c r="BT1339" s="46"/>
      <c r="BU1339" s="46"/>
      <c r="BV1339" s="46"/>
    </row>
    <row r="1340" spans="1:74" x14ac:dyDescent="0.2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  <c r="BE1340" s="46"/>
      <c r="BF1340" s="143"/>
      <c r="BG1340" s="46"/>
      <c r="BH1340" s="46"/>
      <c r="BI1340" s="46"/>
      <c r="BJ1340" s="46"/>
      <c r="BK1340" s="46"/>
      <c r="BL1340" s="46"/>
      <c r="BM1340" s="46"/>
      <c r="BN1340" s="46"/>
      <c r="BO1340" s="46"/>
      <c r="BP1340" s="46"/>
      <c r="BQ1340" s="46"/>
      <c r="BR1340" s="46"/>
      <c r="BS1340" s="46"/>
      <c r="BT1340" s="46"/>
      <c r="BU1340" s="46"/>
      <c r="BV1340" s="46"/>
    </row>
    <row r="1341" spans="1:74" x14ac:dyDescent="0.2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  <c r="BE1341" s="46"/>
      <c r="BF1341" s="143"/>
      <c r="BG1341" s="46"/>
      <c r="BH1341" s="46"/>
      <c r="BI1341" s="46"/>
      <c r="BJ1341" s="46"/>
      <c r="BK1341" s="46"/>
      <c r="BL1341" s="46"/>
      <c r="BM1341" s="46"/>
      <c r="BN1341" s="46"/>
      <c r="BO1341" s="46"/>
      <c r="BP1341" s="46"/>
      <c r="BQ1341" s="46"/>
      <c r="BR1341" s="46"/>
      <c r="BS1341" s="46"/>
      <c r="BT1341" s="46"/>
      <c r="BU1341" s="46"/>
      <c r="BV1341" s="46"/>
    </row>
    <row r="1342" spans="1:74" x14ac:dyDescent="0.2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  <c r="BE1342" s="46"/>
      <c r="BF1342" s="143"/>
      <c r="BG1342" s="46"/>
      <c r="BH1342" s="46"/>
      <c r="BI1342" s="46"/>
      <c r="BJ1342" s="46"/>
      <c r="BK1342" s="46"/>
      <c r="BL1342" s="46"/>
      <c r="BM1342" s="46"/>
      <c r="BN1342" s="46"/>
      <c r="BO1342" s="46"/>
      <c r="BP1342" s="46"/>
      <c r="BQ1342" s="46"/>
      <c r="BR1342" s="46"/>
      <c r="BS1342" s="46"/>
      <c r="BT1342" s="46"/>
      <c r="BU1342" s="46"/>
      <c r="BV1342" s="46"/>
    </row>
    <row r="1343" spans="1:74" x14ac:dyDescent="0.2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143"/>
      <c r="BG1343" s="46"/>
      <c r="BH1343" s="46"/>
      <c r="BI1343" s="46"/>
      <c r="BJ1343" s="46"/>
      <c r="BK1343" s="46"/>
      <c r="BL1343" s="46"/>
      <c r="BM1343" s="46"/>
      <c r="BN1343" s="46"/>
      <c r="BO1343" s="46"/>
      <c r="BP1343" s="46"/>
      <c r="BQ1343" s="46"/>
      <c r="BR1343" s="46"/>
      <c r="BS1343" s="46"/>
      <c r="BT1343" s="46"/>
      <c r="BU1343" s="46"/>
      <c r="BV1343" s="46"/>
    </row>
    <row r="1344" spans="1:74" x14ac:dyDescent="0.2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  <c r="BE1344" s="46"/>
      <c r="BF1344" s="143"/>
      <c r="BG1344" s="46"/>
      <c r="BH1344" s="46"/>
      <c r="BI1344" s="46"/>
      <c r="BJ1344" s="46"/>
      <c r="BK1344" s="46"/>
      <c r="BL1344" s="46"/>
      <c r="BM1344" s="46"/>
      <c r="BN1344" s="46"/>
      <c r="BO1344" s="46"/>
      <c r="BP1344" s="46"/>
      <c r="BQ1344" s="46"/>
      <c r="BR1344" s="46"/>
      <c r="BS1344" s="46"/>
      <c r="BT1344" s="46"/>
      <c r="BU1344" s="46"/>
      <c r="BV1344" s="46"/>
    </row>
    <row r="1345" spans="1:74" x14ac:dyDescent="0.2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143"/>
      <c r="BG1345" s="46"/>
      <c r="BH1345" s="46"/>
      <c r="BI1345" s="46"/>
      <c r="BJ1345" s="46"/>
      <c r="BK1345" s="46"/>
      <c r="BL1345" s="46"/>
      <c r="BM1345" s="46"/>
      <c r="BN1345" s="46"/>
      <c r="BO1345" s="46"/>
      <c r="BP1345" s="46"/>
      <c r="BQ1345" s="46"/>
      <c r="BR1345" s="46"/>
      <c r="BS1345" s="46"/>
      <c r="BT1345" s="46"/>
      <c r="BU1345" s="46"/>
      <c r="BV1345" s="46"/>
    </row>
    <row r="1346" spans="1:74" x14ac:dyDescent="0.2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143"/>
      <c r="BG1346" s="46"/>
      <c r="BH1346" s="46"/>
      <c r="BI1346" s="46"/>
      <c r="BJ1346" s="46"/>
      <c r="BK1346" s="46"/>
      <c r="BL1346" s="46"/>
      <c r="BM1346" s="46"/>
      <c r="BN1346" s="46"/>
      <c r="BO1346" s="46"/>
      <c r="BP1346" s="46"/>
      <c r="BQ1346" s="46"/>
      <c r="BR1346" s="46"/>
      <c r="BS1346" s="46"/>
      <c r="BT1346" s="46"/>
      <c r="BU1346" s="46"/>
      <c r="BV1346" s="46"/>
    </row>
    <row r="1347" spans="1:74" x14ac:dyDescent="0.2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  <c r="BE1347" s="46"/>
      <c r="BF1347" s="143"/>
      <c r="BG1347" s="46"/>
      <c r="BH1347" s="46"/>
      <c r="BI1347" s="46"/>
      <c r="BJ1347" s="46"/>
      <c r="BK1347" s="46"/>
      <c r="BL1347" s="46"/>
      <c r="BM1347" s="46"/>
      <c r="BN1347" s="46"/>
      <c r="BO1347" s="46"/>
      <c r="BP1347" s="46"/>
      <c r="BQ1347" s="46"/>
      <c r="BR1347" s="46"/>
      <c r="BS1347" s="46"/>
      <c r="BT1347" s="46"/>
      <c r="BU1347" s="46"/>
      <c r="BV1347" s="46"/>
    </row>
    <row r="1348" spans="1:74" x14ac:dyDescent="0.2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  <c r="BE1348" s="46"/>
      <c r="BF1348" s="143"/>
      <c r="BG1348" s="46"/>
      <c r="BH1348" s="46"/>
      <c r="BI1348" s="46"/>
      <c r="BJ1348" s="46"/>
      <c r="BK1348" s="46"/>
      <c r="BL1348" s="46"/>
      <c r="BM1348" s="46"/>
      <c r="BN1348" s="46"/>
      <c r="BO1348" s="46"/>
      <c r="BP1348" s="46"/>
      <c r="BQ1348" s="46"/>
      <c r="BR1348" s="46"/>
      <c r="BS1348" s="46"/>
      <c r="BT1348" s="46"/>
      <c r="BU1348" s="46"/>
      <c r="BV1348" s="46"/>
    </row>
    <row r="1349" spans="1:74" x14ac:dyDescent="0.2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  <c r="BE1349" s="46"/>
      <c r="BF1349" s="143"/>
      <c r="BG1349" s="46"/>
      <c r="BH1349" s="46"/>
      <c r="BI1349" s="46"/>
      <c r="BJ1349" s="46"/>
      <c r="BK1349" s="46"/>
      <c r="BL1349" s="46"/>
      <c r="BM1349" s="46"/>
      <c r="BN1349" s="46"/>
      <c r="BO1349" s="46"/>
      <c r="BP1349" s="46"/>
      <c r="BQ1349" s="46"/>
      <c r="BR1349" s="46"/>
      <c r="BS1349" s="46"/>
      <c r="BT1349" s="46"/>
      <c r="BU1349" s="46"/>
      <c r="BV1349" s="46"/>
    </row>
    <row r="1350" spans="1:74" x14ac:dyDescent="0.2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  <c r="BE1350" s="46"/>
      <c r="BF1350" s="143"/>
      <c r="BG1350" s="46"/>
      <c r="BH1350" s="46"/>
      <c r="BI1350" s="46"/>
      <c r="BJ1350" s="46"/>
      <c r="BK1350" s="46"/>
      <c r="BL1350" s="46"/>
      <c r="BM1350" s="46"/>
      <c r="BN1350" s="46"/>
      <c r="BO1350" s="46"/>
      <c r="BP1350" s="46"/>
      <c r="BQ1350" s="46"/>
      <c r="BR1350" s="46"/>
      <c r="BS1350" s="46"/>
      <c r="BT1350" s="46"/>
      <c r="BU1350" s="46"/>
      <c r="BV1350" s="46"/>
    </row>
    <row r="1351" spans="1:74" x14ac:dyDescent="0.2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  <c r="BE1351" s="46"/>
      <c r="BF1351" s="143"/>
      <c r="BG1351" s="46"/>
      <c r="BH1351" s="46"/>
      <c r="BI1351" s="46"/>
      <c r="BJ1351" s="46"/>
      <c r="BK1351" s="46"/>
      <c r="BL1351" s="46"/>
      <c r="BM1351" s="46"/>
      <c r="BN1351" s="46"/>
      <c r="BO1351" s="46"/>
      <c r="BP1351" s="46"/>
      <c r="BQ1351" s="46"/>
      <c r="BR1351" s="46"/>
      <c r="BS1351" s="46"/>
      <c r="BT1351" s="46"/>
      <c r="BU1351" s="46"/>
      <c r="BV1351" s="46"/>
    </row>
    <row r="1352" spans="1:74" x14ac:dyDescent="0.2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  <c r="BE1352" s="46"/>
      <c r="BF1352" s="143"/>
      <c r="BG1352" s="46"/>
      <c r="BH1352" s="46"/>
      <c r="BI1352" s="46"/>
      <c r="BJ1352" s="46"/>
      <c r="BK1352" s="46"/>
      <c r="BL1352" s="46"/>
      <c r="BM1352" s="46"/>
      <c r="BN1352" s="46"/>
      <c r="BO1352" s="46"/>
      <c r="BP1352" s="46"/>
      <c r="BQ1352" s="46"/>
      <c r="BR1352" s="46"/>
      <c r="BS1352" s="46"/>
      <c r="BT1352" s="46"/>
      <c r="BU1352" s="46"/>
      <c r="BV1352" s="46"/>
    </row>
    <row r="1353" spans="1:74" x14ac:dyDescent="0.2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  <c r="BE1353" s="46"/>
      <c r="BF1353" s="143"/>
      <c r="BG1353" s="46"/>
      <c r="BH1353" s="46"/>
      <c r="BI1353" s="46"/>
      <c r="BJ1353" s="46"/>
      <c r="BK1353" s="46"/>
      <c r="BL1353" s="46"/>
      <c r="BM1353" s="46"/>
      <c r="BN1353" s="46"/>
      <c r="BO1353" s="46"/>
      <c r="BP1353" s="46"/>
      <c r="BQ1353" s="46"/>
      <c r="BR1353" s="46"/>
      <c r="BS1353" s="46"/>
      <c r="BT1353" s="46"/>
      <c r="BU1353" s="46"/>
      <c r="BV1353" s="46"/>
    </row>
    <row r="1354" spans="1:74" x14ac:dyDescent="0.2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  <c r="BE1354" s="46"/>
      <c r="BF1354" s="143"/>
      <c r="BG1354" s="46"/>
      <c r="BH1354" s="46"/>
      <c r="BI1354" s="46"/>
      <c r="BJ1354" s="46"/>
      <c r="BK1354" s="46"/>
      <c r="BL1354" s="46"/>
      <c r="BM1354" s="46"/>
      <c r="BN1354" s="46"/>
      <c r="BO1354" s="46"/>
      <c r="BP1354" s="46"/>
      <c r="BQ1354" s="46"/>
      <c r="BR1354" s="46"/>
      <c r="BS1354" s="46"/>
      <c r="BT1354" s="46"/>
      <c r="BU1354" s="46"/>
      <c r="BV1354" s="46"/>
    </row>
    <row r="1355" spans="1:74" x14ac:dyDescent="0.2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  <c r="BE1355" s="46"/>
      <c r="BF1355" s="143"/>
      <c r="BG1355" s="46"/>
      <c r="BH1355" s="46"/>
      <c r="BI1355" s="46"/>
      <c r="BJ1355" s="46"/>
      <c r="BK1355" s="46"/>
      <c r="BL1355" s="46"/>
      <c r="BM1355" s="46"/>
      <c r="BN1355" s="46"/>
      <c r="BO1355" s="46"/>
      <c r="BP1355" s="46"/>
      <c r="BQ1355" s="46"/>
      <c r="BR1355" s="46"/>
      <c r="BS1355" s="46"/>
      <c r="BT1355" s="46"/>
      <c r="BU1355" s="46"/>
      <c r="BV1355" s="46"/>
    </row>
    <row r="1356" spans="1:74" x14ac:dyDescent="0.2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  <c r="BE1356" s="46"/>
      <c r="BF1356" s="143"/>
      <c r="BG1356" s="46"/>
      <c r="BH1356" s="46"/>
      <c r="BI1356" s="46"/>
      <c r="BJ1356" s="46"/>
      <c r="BK1356" s="46"/>
      <c r="BL1356" s="46"/>
      <c r="BM1356" s="46"/>
      <c r="BN1356" s="46"/>
      <c r="BO1356" s="46"/>
      <c r="BP1356" s="46"/>
      <c r="BQ1356" s="46"/>
      <c r="BR1356" s="46"/>
      <c r="BS1356" s="46"/>
      <c r="BT1356" s="46"/>
      <c r="BU1356" s="46"/>
      <c r="BV1356" s="46"/>
    </row>
    <row r="1357" spans="1:74" x14ac:dyDescent="0.2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  <c r="BE1357" s="46"/>
      <c r="BF1357" s="143"/>
      <c r="BG1357" s="46"/>
      <c r="BH1357" s="46"/>
      <c r="BI1357" s="46"/>
      <c r="BJ1357" s="46"/>
      <c r="BK1357" s="46"/>
      <c r="BL1357" s="46"/>
      <c r="BM1357" s="46"/>
      <c r="BN1357" s="46"/>
      <c r="BO1357" s="46"/>
      <c r="BP1357" s="46"/>
      <c r="BQ1357" s="46"/>
      <c r="BR1357" s="46"/>
      <c r="BS1357" s="46"/>
      <c r="BT1357" s="46"/>
      <c r="BU1357" s="46"/>
      <c r="BV1357" s="46"/>
    </row>
    <row r="1358" spans="1:74" x14ac:dyDescent="0.2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  <c r="BE1358" s="46"/>
      <c r="BF1358" s="143"/>
      <c r="BG1358" s="46"/>
      <c r="BH1358" s="46"/>
      <c r="BI1358" s="46"/>
      <c r="BJ1358" s="46"/>
      <c r="BK1358" s="46"/>
      <c r="BL1358" s="46"/>
      <c r="BM1358" s="46"/>
      <c r="BN1358" s="46"/>
      <c r="BO1358" s="46"/>
      <c r="BP1358" s="46"/>
      <c r="BQ1358" s="46"/>
      <c r="BR1358" s="46"/>
      <c r="BS1358" s="46"/>
      <c r="BT1358" s="46"/>
      <c r="BU1358" s="46"/>
      <c r="BV1358" s="46"/>
    </row>
    <row r="1359" spans="1:74" x14ac:dyDescent="0.2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  <c r="BE1359" s="46"/>
      <c r="BF1359" s="143"/>
      <c r="BG1359" s="46"/>
      <c r="BH1359" s="46"/>
      <c r="BI1359" s="46"/>
      <c r="BJ1359" s="46"/>
      <c r="BK1359" s="46"/>
      <c r="BL1359" s="46"/>
      <c r="BM1359" s="46"/>
      <c r="BN1359" s="46"/>
      <c r="BO1359" s="46"/>
      <c r="BP1359" s="46"/>
      <c r="BQ1359" s="46"/>
      <c r="BR1359" s="46"/>
      <c r="BS1359" s="46"/>
      <c r="BT1359" s="46"/>
      <c r="BU1359" s="46"/>
      <c r="BV1359" s="46"/>
    </row>
    <row r="1360" spans="1:74" x14ac:dyDescent="0.2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  <c r="BE1360" s="46"/>
      <c r="BF1360" s="143"/>
      <c r="BG1360" s="46"/>
      <c r="BH1360" s="46"/>
      <c r="BI1360" s="46"/>
      <c r="BJ1360" s="46"/>
      <c r="BK1360" s="46"/>
      <c r="BL1360" s="46"/>
      <c r="BM1360" s="46"/>
      <c r="BN1360" s="46"/>
      <c r="BO1360" s="46"/>
      <c r="BP1360" s="46"/>
      <c r="BQ1360" s="46"/>
      <c r="BR1360" s="46"/>
      <c r="BS1360" s="46"/>
      <c r="BT1360" s="46"/>
      <c r="BU1360" s="46"/>
      <c r="BV1360" s="46"/>
    </row>
    <row r="1361" spans="1:74" x14ac:dyDescent="0.2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  <c r="BE1361" s="46"/>
      <c r="BF1361" s="143"/>
      <c r="BG1361" s="46"/>
      <c r="BH1361" s="46"/>
      <c r="BI1361" s="46"/>
      <c r="BJ1361" s="46"/>
      <c r="BK1361" s="46"/>
      <c r="BL1361" s="46"/>
      <c r="BM1361" s="46"/>
      <c r="BN1361" s="46"/>
      <c r="BO1361" s="46"/>
      <c r="BP1361" s="46"/>
      <c r="BQ1361" s="46"/>
      <c r="BR1361" s="46"/>
      <c r="BS1361" s="46"/>
      <c r="BT1361" s="46"/>
      <c r="BU1361" s="46"/>
      <c r="BV1361" s="46"/>
    </row>
    <row r="1362" spans="1:74" x14ac:dyDescent="0.2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143"/>
      <c r="BG1362" s="46"/>
      <c r="BH1362" s="46"/>
      <c r="BI1362" s="46"/>
      <c r="BJ1362" s="46"/>
      <c r="BK1362" s="46"/>
      <c r="BL1362" s="46"/>
      <c r="BM1362" s="46"/>
      <c r="BN1362" s="46"/>
      <c r="BO1362" s="46"/>
      <c r="BP1362" s="46"/>
      <c r="BQ1362" s="46"/>
      <c r="BR1362" s="46"/>
      <c r="BS1362" s="46"/>
      <c r="BT1362" s="46"/>
      <c r="BU1362" s="46"/>
      <c r="BV1362" s="46"/>
    </row>
    <row r="1363" spans="1:74" x14ac:dyDescent="0.2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  <c r="BE1363" s="46"/>
      <c r="BF1363" s="143"/>
      <c r="BG1363" s="46"/>
      <c r="BH1363" s="46"/>
      <c r="BI1363" s="46"/>
      <c r="BJ1363" s="46"/>
      <c r="BK1363" s="46"/>
      <c r="BL1363" s="46"/>
      <c r="BM1363" s="46"/>
      <c r="BN1363" s="46"/>
      <c r="BO1363" s="46"/>
      <c r="BP1363" s="46"/>
      <c r="BQ1363" s="46"/>
      <c r="BR1363" s="46"/>
      <c r="BS1363" s="46"/>
      <c r="BT1363" s="46"/>
      <c r="BU1363" s="46"/>
      <c r="BV1363" s="46"/>
    </row>
    <row r="1364" spans="1:74" x14ac:dyDescent="0.2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  <c r="BE1364" s="46"/>
      <c r="BF1364" s="143"/>
      <c r="BG1364" s="46"/>
      <c r="BH1364" s="46"/>
      <c r="BI1364" s="46"/>
      <c r="BJ1364" s="46"/>
      <c r="BK1364" s="46"/>
      <c r="BL1364" s="46"/>
      <c r="BM1364" s="46"/>
      <c r="BN1364" s="46"/>
      <c r="BO1364" s="46"/>
      <c r="BP1364" s="46"/>
      <c r="BQ1364" s="46"/>
      <c r="BR1364" s="46"/>
      <c r="BS1364" s="46"/>
      <c r="BT1364" s="46"/>
      <c r="BU1364" s="46"/>
      <c r="BV1364" s="46"/>
    </row>
    <row r="1365" spans="1:74" x14ac:dyDescent="0.2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  <c r="BE1365" s="46"/>
      <c r="BF1365" s="143"/>
      <c r="BG1365" s="46"/>
      <c r="BH1365" s="46"/>
      <c r="BI1365" s="46"/>
      <c r="BJ1365" s="46"/>
      <c r="BK1365" s="46"/>
      <c r="BL1365" s="46"/>
      <c r="BM1365" s="46"/>
      <c r="BN1365" s="46"/>
      <c r="BO1365" s="46"/>
      <c r="BP1365" s="46"/>
      <c r="BQ1365" s="46"/>
      <c r="BR1365" s="46"/>
      <c r="BS1365" s="46"/>
      <c r="BT1365" s="46"/>
      <c r="BU1365" s="46"/>
      <c r="BV1365" s="46"/>
    </row>
    <row r="1366" spans="1:74" x14ac:dyDescent="0.2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143"/>
      <c r="BG1366" s="46"/>
      <c r="BH1366" s="46"/>
      <c r="BI1366" s="46"/>
      <c r="BJ1366" s="46"/>
      <c r="BK1366" s="46"/>
      <c r="BL1366" s="46"/>
      <c r="BM1366" s="46"/>
      <c r="BN1366" s="46"/>
      <c r="BO1366" s="46"/>
      <c r="BP1366" s="46"/>
      <c r="BQ1366" s="46"/>
      <c r="BR1366" s="46"/>
      <c r="BS1366" s="46"/>
      <c r="BT1366" s="46"/>
      <c r="BU1366" s="46"/>
      <c r="BV1366" s="46"/>
    </row>
    <row r="1367" spans="1:74" x14ac:dyDescent="0.2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143"/>
      <c r="BG1367" s="46"/>
      <c r="BH1367" s="46"/>
      <c r="BI1367" s="46"/>
      <c r="BJ1367" s="46"/>
      <c r="BK1367" s="46"/>
      <c r="BL1367" s="46"/>
      <c r="BM1367" s="46"/>
      <c r="BN1367" s="46"/>
      <c r="BO1367" s="46"/>
      <c r="BP1367" s="46"/>
      <c r="BQ1367" s="46"/>
      <c r="BR1367" s="46"/>
      <c r="BS1367" s="46"/>
      <c r="BT1367" s="46"/>
      <c r="BU1367" s="46"/>
      <c r="BV1367" s="46"/>
    </row>
    <row r="1368" spans="1:74" x14ac:dyDescent="0.2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143"/>
      <c r="BG1368" s="46"/>
      <c r="BH1368" s="46"/>
      <c r="BI1368" s="46"/>
      <c r="BJ1368" s="46"/>
      <c r="BK1368" s="46"/>
      <c r="BL1368" s="46"/>
      <c r="BM1368" s="46"/>
      <c r="BN1368" s="46"/>
      <c r="BO1368" s="46"/>
      <c r="BP1368" s="46"/>
      <c r="BQ1368" s="46"/>
      <c r="BR1368" s="46"/>
      <c r="BS1368" s="46"/>
      <c r="BT1368" s="46"/>
      <c r="BU1368" s="46"/>
      <c r="BV1368" s="46"/>
    </row>
    <row r="1369" spans="1:74" x14ac:dyDescent="0.2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  <c r="BE1369" s="46"/>
      <c r="BF1369" s="143"/>
      <c r="BG1369" s="46"/>
      <c r="BH1369" s="46"/>
      <c r="BI1369" s="46"/>
      <c r="BJ1369" s="46"/>
      <c r="BK1369" s="46"/>
      <c r="BL1369" s="46"/>
      <c r="BM1369" s="46"/>
      <c r="BN1369" s="46"/>
      <c r="BO1369" s="46"/>
      <c r="BP1369" s="46"/>
      <c r="BQ1369" s="46"/>
      <c r="BR1369" s="46"/>
      <c r="BS1369" s="46"/>
      <c r="BT1369" s="46"/>
      <c r="BU1369" s="46"/>
      <c r="BV1369" s="46"/>
    </row>
    <row r="1370" spans="1:74" x14ac:dyDescent="0.2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143"/>
      <c r="BG1370" s="46"/>
      <c r="BH1370" s="46"/>
      <c r="BI1370" s="46"/>
      <c r="BJ1370" s="46"/>
      <c r="BK1370" s="46"/>
      <c r="BL1370" s="46"/>
      <c r="BM1370" s="46"/>
      <c r="BN1370" s="46"/>
      <c r="BO1370" s="46"/>
      <c r="BP1370" s="46"/>
      <c r="BQ1370" s="46"/>
      <c r="BR1370" s="46"/>
      <c r="BS1370" s="46"/>
      <c r="BT1370" s="46"/>
      <c r="BU1370" s="46"/>
      <c r="BV1370" s="46"/>
    </row>
    <row r="1371" spans="1:74" x14ac:dyDescent="0.2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  <c r="BE1371" s="46"/>
      <c r="BF1371" s="143"/>
      <c r="BG1371" s="46"/>
      <c r="BH1371" s="46"/>
      <c r="BI1371" s="46"/>
      <c r="BJ1371" s="46"/>
      <c r="BK1371" s="46"/>
      <c r="BL1371" s="46"/>
      <c r="BM1371" s="46"/>
      <c r="BN1371" s="46"/>
      <c r="BO1371" s="46"/>
      <c r="BP1371" s="46"/>
      <c r="BQ1371" s="46"/>
      <c r="BR1371" s="46"/>
      <c r="BS1371" s="46"/>
      <c r="BT1371" s="46"/>
      <c r="BU1371" s="46"/>
      <c r="BV1371" s="46"/>
    </row>
    <row r="1372" spans="1:74" x14ac:dyDescent="0.2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143"/>
      <c r="BG1372" s="46"/>
      <c r="BH1372" s="46"/>
      <c r="BI1372" s="46"/>
      <c r="BJ1372" s="46"/>
      <c r="BK1372" s="46"/>
      <c r="BL1372" s="46"/>
      <c r="BM1372" s="46"/>
      <c r="BN1372" s="46"/>
      <c r="BO1372" s="46"/>
      <c r="BP1372" s="46"/>
      <c r="BQ1372" s="46"/>
      <c r="BR1372" s="46"/>
      <c r="BS1372" s="46"/>
      <c r="BT1372" s="46"/>
      <c r="BU1372" s="46"/>
      <c r="BV1372" s="46"/>
    </row>
    <row r="1373" spans="1:74" x14ac:dyDescent="0.2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  <c r="BE1373" s="46"/>
      <c r="BF1373" s="143"/>
      <c r="BG1373" s="46"/>
      <c r="BH1373" s="46"/>
      <c r="BI1373" s="46"/>
      <c r="BJ1373" s="46"/>
      <c r="BK1373" s="46"/>
      <c r="BL1373" s="46"/>
      <c r="BM1373" s="46"/>
      <c r="BN1373" s="46"/>
      <c r="BO1373" s="46"/>
      <c r="BP1373" s="46"/>
      <c r="BQ1373" s="46"/>
      <c r="BR1373" s="46"/>
      <c r="BS1373" s="46"/>
      <c r="BT1373" s="46"/>
      <c r="BU1373" s="46"/>
      <c r="BV1373" s="46"/>
    </row>
    <row r="1374" spans="1:74" x14ac:dyDescent="0.2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143"/>
      <c r="BG1374" s="46"/>
      <c r="BH1374" s="46"/>
      <c r="BI1374" s="46"/>
      <c r="BJ1374" s="46"/>
      <c r="BK1374" s="46"/>
      <c r="BL1374" s="46"/>
      <c r="BM1374" s="46"/>
      <c r="BN1374" s="46"/>
      <c r="BO1374" s="46"/>
      <c r="BP1374" s="46"/>
      <c r="BQ1374" s="46"/>
      <c r="BR1374" s="46"/>
      <c r="BS1374" s="46"/>
      <c r="BT1374" s="46"/>
      <c r="BU1374" s="46"/>
      <c r="BV1374" s="46"/>
    </row>
    <row r="1375" spans="1:74" x14ac:dyDescent="0.2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143"/>
      <c r="BG1375" s="46"/>
      <c r="BH1375" s="46"/>
      <c r="BI1375" s="46"/>
      <c r="BJ1375" s="46"/>
      <c r="BK1375" s="46"/>
      <c r="BL1375" s="46"/>
      <c r="BM1375" s="46"/>
      <c r="BN1375" s="46"/>
      <c r="BO1375" s="46"/>
      <c r="BP1375" s="46"/>
      <c r="BQ1375" s="46"/>
      <c r="BR1375" s="46"/>
      <c r="BS1375" s="46"/>
      <c r="BT1375" s="46"/>
      <c r="BU1375" s="46"/>
      <c r="BV1375" s="46"/>
    </row>
    <row r="1376" spans="1:74" x14ac:dyDescent="0.2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  <c r="BE1376" s="46"/>
      <c r="BF1376" s="143"/>
      <c r="BG1376" s="46"/>
      <c r="BH1376" s="46"/>
      <c r="BI1376" s="46"/>
      <c r="BJ1376" s="46"/>
      <c r="BK1376" s="46"/>
      <c r="BL1376" s="46"/>
      <c r="BM1376" s="46"/>
      <c r="BN1376" s="46"/>
      <c r="BO1376" s="46"/>
      <c r="BP1376" s="46"/>
      <c r="BQ1376" s="46"/>
      <c r="BR1376" s="46"/>
      <c r="BS1376" s="46"/>
      <c r="BT1376" s="46"/>
      <c r="BU1376" s="46"/>
      <c r="BV1376" s="46"/>
    </row>
    <row r="1377" spans="1:74" x14ac:dyDescent="0.2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143"/>
      <c r="BG1377" s="46"/>
      <c r="BH1377" s="46"/>
      <c r="BI1377" s="46"/>
      <c r="BJ1377" s="46"/>
      <c r="BK1377" s="46"/>
      <c r="BL1377" s="46"/>
      <c r="BM1377" s="46"/>
      <c r="BN1377" s="46"/>
      <c r="BO1377" s="46"/>
      <c r="BP1377" s="46"/>
      <c r="BQ1377" s="46"/>
      <c r="BR1377" s="46"/>
      <c r="BS1377" s="46"/>
      <c r="BT1377" s="46"/>
      <c r="BU1377" s="46"/>
      <c r="BV1377" s="46"/>
    </row>
    <row r="1378" spans="1:74" x14ac:dyDescent="0.2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143"/>
      <c r="BG1378" s="46"/>
      <c r="BH1378" s="46"/>
      <c r="BI1378" s="46"/>
      <c r="BJ1378" s="46"/>
      <c r="BK1378" s="46"/>
      <c r="BL1378" s="46"/>
      <c r="BM1378" s="46"/>
      <c r="BN1378" s="46"/>
      <c r="BO1378" s="46"/>
      <c r="BP1378" s="46"/>
      <c r="BQ1378" s="46"/>
      <c r="BR1378" s="46"/>
      <c r="BS1378" s="46"/>
      <c r="BT1378" s="46"/>
      <c r="BU1378" s="46"/>
      <c r="BV1378" s="46"/>
    </row>
    <row r="1379" spans="1:74" x14ac:dyDescent="0.2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143"/>
      <c r="BG1379" s="46"/>
      <c r="BH1379" s="46"/>
      <c r="BI1379" s="46"/>
      <c r="BJ1379" s="46"/>
      <c r="BK1379" s="46"/>
      <c r="BL1379" s="46"/>
      <c r="BM1379" s="46"/>
      <c r="BN1379" s="46"/>
      <c r="BO1379" s="46"/>
      <c r="BP1379" s="46"/>
      <c r="BQ1379" s="46"/>
      <c r="BR1379" s="46"/>
      <c r="BS1379" s="46"/>
      <c r="BT1379" s="46"/>
      <c r="BU1379" s="46"/>
      <c r="BV1379" s="46"/>
    </row>
    <row r="1380" spans="1:74" x14ac:dyDescent="0.2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143"/>
      <c r="BG1380" s="46"/>
      <c r="BH1380" s="46"/>
      <c r="BI1380" s="46"/>
      <c r="BJ1380" s="46"/>
      <c r="BK1380" s="46"/>
      <c r="BL1380" s="46"/>
      <c r="BM1380" s="46"/>
      <c r="BN1380" s="46"/>
      <c r="BO1380" s="46"/>
      <c r="BP1380" s="46"/>
      <c r="BQ1380" s="46"/>
      <c r="BR1380" s="46"/>
      <c r="BS1380" s="46"/>
      <c r="BT1380" s="46"/>
      <c r="BU1380" s="46"/>
      <c r="BV1380" s="46"/>
    </row>
    <row r="1381" spans="1:74" x14ac:dyDescent="0.2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143"/>
      <c r="BG1381" s="46"/>
      <c r="BH1381" s="46"/>
      <c r="BI1381" s="46"/>
      <c r="BJ1381" s="46"/>
      <c r="BK1381" s="46"/>
      <c r="BL1381" s="46"/>
      <c r="BM1381" s="46"/>
      <c r="BN1381" s="46"/>
      <c r="BO1381" s="46"/>
      <c r="BP1381" s="46"/>
      <c r="BQ1381" s="46"/>
      <c r="BR1381" s="46"/>
      <c r="BS1381" s="46"/>
      <c r="BT1381" s="46"/>
      <c r="BU1381" s="46"/>
      <c r="BV1381" s="46"/>
    </row>
    <row r="1382" spans="1:74" x14ac:dyDescent="0.2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  <c r="BE1382" s="46"/>
      <c r="BF1382" s="143"/>
      <c r="BG1382" s="46"/>
      <c r="BH1382" s="46"/>
      <c r="BI1382" s="46"/>
      <c r="BJ1382" s="46"/>
      <c r="BK1382" s="46"/>
      <c r="BL1382" s="46"/>
      <c r="BM1382" s="46"/>
      <c r="BN1382" s="46"/>
      <c r="BO1382" s="46"/>
      <c r="BP1382" s="46"/>
      <c r="BQ1382" s="46"/>
      <c r="BR1382" s="46"/>
      <c r="BS1382" s="46"/>
      <c r="BT1382" s="46"/>
      <c r="BU1382" s="46"/>
      <c r="BV1382" s="46"/>
    </row>
    <row r="1383" spans="1:74" x14ac:dyDescent="0.2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  <c r="BE1383" s="46"/>
      <c r="BF1383" s="143"/>
      <c r="BG1383" s="46"/>
      <c r="BH1383" s="46"/>
      <c r="BI1383" s="46"/>
      <c r="BJ1383" s="46"/>
      <c r="BK1383" s="46"/>
      <c r="BL1383" s="46"/>
      <c r="BM1383" s="46"/>
      <c r="BN1383" s="46"/>
      <c r="BO1383" s="46"/>
      <c r="BP1383" s="46"/>
      <c r="BQ1383" s="46"/>
      <c r="BR1383" s="46"/>
      <c r="BS1383" s="46"/>
      <c r="BT1383" s="46"/>
      <c r="BU1383" s="46"/>
      <c r="BV1383" s="46"/>
    </row>
    <row r="1384" spans="1:74" x14ac:dyDescent="0.2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  <c r="BE1384" s="46"/>
      <c r="BF1384" s="143"/>
      <c r="BG1384" s="46"/>
      <c r="BH1384" s="46"/>
      <c r="BI1384" s="46"/>
      <c r="BJ1384" s="46"/>
      <c r="BK1384" s="46"/>
      <c r="BL1384" s="46"/>
      <c r="BM1384" s="46"/>
      <c r="BN1384" s="46"/>
      <c r="BO1384" s="46"/>
      <c r="BP1384" s="46"/>
      <c r="BQ1384" s="46"/>
      <c r="BR1384" s="46"/>
      <c r="BS1384" s="46"/>
      <c r="BT1384" s="46"/>
      <c r="BU1384" s="46"/>
      <c r="BV1384" s="46"/>
    </row>
    <row r="1385" spans="1:74" x14ac:dyDescent="0.2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143"/>
      <c r="BG1385" s="46"/>
      <c r="BH1385" s="46"/>
      <c r="BI1385" s="46"/>
      <c r="BJ1385" s="46"/>
      <c r="BK1385" s="46"/>
      <c r="BL1385" s="46"/>
      <c r="BM1385" s="46"/>
      <c r="BN1385" s="46"/>
      <c r="BO1385" s="46"/>
      <c r="BP1385" s="46"/>
      <c r="BQ1385" s="46"/>
      <c r="BR1385" s="46"/>
      <c r="BS1385" s="46"/>
      <c r="BT1385" s="46"/>
      <c r="BU1385" s="46"/>
      <c r="BV1385" s="46"/>
    </row>
    <row r="1386" spans="1:74" x14ac:dyDescent="0.2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  <c r="BE1386" s="46"/>
      <c r="BF1386" s="143"/>
      <c r="BG1386" s="46"/>
      <c r="BH1386" s="46"/>
      <c r="BI1386" s="46"/>
      <c r="BJ1386" s="46"/>
      <c r="BK1386" s="46"/>
      <c r="BL1386" s="46"/>
      <c r="BM1386" s="46"/>
      <c r="BN1386" s="46"/>
      <c r="BO1386" s="46"/>
      <c r="BP1386" s="46"/>
      <c r="BQ1386" s="46"/>
      <c r="BR1386" s="46"/>
      <c r="BS1386" s="46"/>
      <c r="BT1386" s="46"/>
      <c r="BU1386" s="46"/>
      <c r="BV1386" s="46"/>
    </row>
    <row r="1387" spans="1:74" x14ac:dyDescent="0.2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143"/>
      <c r="BG1387" s="46"/>
      <c r="BH1387" s="46"/>
      <c r="BI1387" s="46"/>
      <c r="BJ1387" s="46"/>
      <c r="BK1387" s="46"/>
      <c r="BL1387" s="46"/>
      <c r="BM1387" s="46"/>
      <c r="BN1387" s="46"/>
      <c r="BO1387" s="46"/>
      <c r="BP1387" s="46"/>
      <c r="BQ1387" s="46"/>
      <c r="BR1387" s="46"/>
      <c r="BS1387" s="46"/>
      <c r="BT1387" s="46"/>
      <c r="BU1387" s="46"/>
      <c r="BV1387" s="46"/>
    </row>
    <row r="1388" spans="1:74" x14ac:dyDescent="0.2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143"/>
      <c r="BG1388" s="46"/>
      <c r="BH1388" s="46"/>
      <c r="BI1388" s="46"/>
      <c r="BJ1388" s="46"/>
      <c r="BK1388" s="46"/>
      <c r="BL1388" s="46"/>
      <c r="BM1388" s="46"/>
      <c r="BN1388" s="46"/>
      <c r="BO1388" s="46"/>
      <c r="BP1388" s="46"/>
      <c r="BQ1388" s="46"/>
      <c r="BR1388" s="46"/>
      <c r="BS1388" s="46"/>
      <c r="BT1388" s="46"/>
      <c r="BU1388" s="46"/>
      <c r="BV1388" s="46"/>
    </row>
    <row r="1389" spans="1:74" x14ac:dyDescent="0.2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143"/>
      <c r="BG1389" s="46"/>
      <c r="BH1389" s="46"/>
      <c r="BI1389" s="46"/>
      <c r="BJ1389" s="46"/>
      <c r="BK1389" s="46"/>
      <c r="BL1389" s="46"/>
      <c r="BM1389" s="46"/>
      <c r="BN1389" s="46"/>
      <c r="BO1389" s="46"/>
      <c r="BP1389" s="46"/>
      <c r="BQ1389" s="46"/>
      <c r="BR1389" s="46"/>
      <c r="BS1389" s="46"/>
      <c r="BT1389" s="46"/>
      <c r="BU1389" s="46"/>
      <c r="BV1389" s="46"/>
    </row>
    <row r="1390" spans="1:74" x14ac:dyDescent="0.2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  <c r="BE1390" s="46"/>
      <c r="BF1390" s="143"/>
      <c r="BG1390" s="46"/>
      <c r="BH1390" s="46"/>
      <c r="BI1390" s="46"/>
      <c r="BJ1390" s="46"/>
      <c r="BK1390" s="46"/>
      <c r="BL1390" s="46"/>
      <c r="BM1390" s="46"/>
      <c r="BN1390" s="46"/>
      <c r="BO1390" s="46"/>
      <c r="BP1390" s="46"/>
      <c r="BQ1390" s="46"/>
      <c r="BR1390" s="46"/>
      <c r="BS1390" s="46"/>
      <c r="BT1390" s="46"/>
      <c r="BU1390" s="46"/>
      <c r="BV1390" s="46"/>
    </row>
    <row r="1391" spans="1:74" x14ac:dyDescent="0.2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143"/>
      <c r="BG1391" s="46"/>
      <c r="BH1391" s="46"/>
      <c r="BI1391" s="46"/>
      <c r="BJ1391" s="46"/>
      <c r="BK1391" s="46"/>
      <c r="BL1391" s="46"/>
      <c r="BM1391" s="46"/>
      <c r="BN1391" s="46"/>
      <c r="BO1391" s="46"/>
      <c r="BP1391" s="46"/>
      <c r="BQ1391" s="46"/>
      <c r="BR1391" s="46"/>
      <c r="BS1391" s="46"/>
      <c r="BT1391" s="46"/>
      <c r="BU1391" s="46"/>
      <c r="BV1391" s="46"/>
    </row>
    <row r="1392" spans="1:74" x14ac:dyDescent="0.2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  <c r="BE1392" s="46"/>
      <c r="BF1392" s="143"/>
      <c r="BG1392" s="46"/>
      <c r="BH1392" s="46"/>
      <c r="BI1392" s="46"/>
      <c r="BJ1392" s="46"/>
      <c r="BK1392" s="46"/>
      <c r="BL1392" s="46"/>
      <c r="BM1392" s="46"/>
      <c r="BN1392" s="46"/>
      <c r="BO1392" s="46"/>
      <c r="BP1392" s="46"/>
      <c r="BQ1392" s="46"/>
      <c r="BR1392" s="46"/>
      <c r="BS1392" s="46"/>
      <c r="BT1392" s="46"/>
      <c r="BU1392" s="46"/>
      <c r="BV1392" s="46"/>
    </row>
    <row r="1393" spans="1:74" x14ac:dyDescent="0.2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  <c r="BE1393" s="46"/>
      <c r="BF1393" s="143"/>
      <c r="BG1393" s="46"/>
      <c r="BH1393" s="46"/>
      <c r="BI1393" s="46"/>
      <c r="BJ1393" s="46"/>
      <c r="BK1393" s="46"/>
      <c r="BL1393" s="46"/>
      <c r="BM1393" s="46"/>
      <c r="BN1393" s="46"/>
      <c r="BO1393" s="46"/>
      <c r="BP1393" s="46"/>
      <c r="BQ1393" s="46"/>
      <c r="BR1393" s="46"/>
      <c r="BS1393" s="46"/>
      <c r="BT1393" s="46"/>
      <c r="BU1393" s="46"/>
      <c r="BV1393" s="46"/>
    </row>
    <row r="1394" spans="1:74" x14ac:dyDescent="0.2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143"/>
      <c r="BG1394" s="46"/>
      <c r="BH1394" s="46"/>
      <c r="BI1394" s="46"/>
      <c r="BJ1394" s="46"/>
      <c r="BK1394" s="46"/>
      <c r="BL1394" s="46"/>
      <c r="BM1394" s="46"/>
      <c r="BN1394" s="46"/>
      <c r="BO1394" s="46"/>
      <c r="BP1394" s="46"/>
      <c r="BQ1394" s="46"/>
      <c r="BR1394" s="46"/>
      <c r="BS1394" s="46"/>
      <c r="BT1394" s="46"/>
      <c r="BU1394" s="46"/>
      <c r="BV1394" s="46"/>
    </row>
    <row r="1395" spans="1:74" x14ac:dyDescent="0.2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  <c r="BE1395" s="46"/>
      <c r="BF1395" s="143"/>
      <c r="BG1395" s="46"/>
      <c r="BH1395" s="46"/>
      <c r="BI1395" s="46"/>
      <c r="BJ1395" s="46"/>
      <c r="BK1395" s="46"/>
      <c r="BL1395" s="46"/>
      <c r="BM1395" s="46"/>
      <c r="BN1395" s="46"/>
      <c r="BO1395" s="46"/>
      <c r="BP1395" s="46"/>
      <c r="BQ1395" s="46"/>
      <c r="BR1395" s="46"/>
      <c r="BS1395" s="46"/>
      <c r="BT1395" s="46"/>
      <c r="BU1395" s="46"/>
      <c r="BV1395" s="46"/>
    </row>
    <row r="1396" spans="1:74" x14ac:dyDescent="0.2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  <c r="BE1396" s="46"/>
      <c r="BF1396" s="143"/>
      <c r="BG1396" s="46"/>
      <c r="BH1396" s="46"/>
      <c r="BI1396" s="46"/>
      <c r="BJ1396" s="46"/>
      <c r="BK1396" s="46"/>
      <c r="BL1396" s="46"/>
      <c r="BM1396" s="46"/>
      <c r="BN1396" s="46"/>
      <c r="BO1396" s="46"/>
      <c r="BP1396" s="46"/>
      <c r="BQ1396" s="46"/>
      <c r="BR1396" s="46"/>
      <c r="BS1396" s="46"/>
      <c r="BT1396" s="46"/>
      <c r="BU1396" s="46"/>
      <c r="BV1396" s="46"/>
    </row>
    <row r="1397" spans="1:74" x14ac:dyDescent="0.2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  <c r="BE1397" s="46"/>
      <c r="BF1397" s="143"/>
      <c r="BG1397" s="46"/>
      <c r="BH1397" s="46"/>
      <c r="BI1397" s="46"/>
      <c r="BJ1397" s="46"/>
      <c r="BK1397" s="46"/>
      <c r="BL1397" s="46"/>
      <c r="BM1397" s="46"/>
      <c r="BN1397" s="46"/>
      <c r="BO1397" s="46"/>
      <c r="BP1397" s="46"/>
      <c r="BQ1397" s="46"/>
      <c r="BR1397" s="46"/>
      <c r="BS1397" s="46"/>
      <c r="BT1397" s="46"/>
      <c r="BU1397" s="46"/>
      <c r="BV1397" s="46"/>
    </row>
    <row r="1398" spans="1:74" x14ac:dyDescent="0.2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  <c r="BE1398" s="46"/>
      <c r="BF1398" s="143"/>
      <c r="BG1398" s="46"/>
      <c r="BH1398" s="46"/>
      <c r="BI1398" s="46"/>
      <c r="BJ1398" s="46"/>
      <c r="BK1398" s="46"/>
      <c r="BL1398" s="46"/>
      <c r="BM1398" s="46"/>
      <c r="BN1398" s="46"/>
      <c r="BO1398" s="46"/>
      <c r="BP1398" s="46"/>
      <c r="BQ1398" s="46"/>
      <c r="BR1398" s="46"/>
      <c r="BS1398" s="46"/>
      <c r="BT1398" s="46"/>
      <c r="BU1398" s="46"/>
      <c r="BV1398" s="46"/>
    </row>
    <row r="1399" spans="1:74" x14ac:dyDescent="0.2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143"/>
      <c r="BG1399" s="46"/>
      <c r="BH1399" s="46"/>
      <c r="BI1399" s="46"/>
      <c r="BJ1399" s="46"/>
      <c r="BK1399" s="46"/>
      <c r="BL1399" s="46"/>
      <c r="BM1399" s="46"/>
      <c r="BN1399" s="46"/>
      <c r="BO1399" s="46"/>
      <c r="BP1399" s="46"/>
      <c r="BQ1399" s="46"/>
      <c r="BR1399" s="46"/>
      <c r="BS1399" s="46"/>
      <c r="BT1399" s="46"/>
      <c r="BU1399" s="46"/>
      <c r="BV1399" s="46"/>
    </row>
    <row r="1400" spans="1:74" x14ac:dyDescent="0.2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  <c r="BE1400" s="46"/>
      <c r="BF1400" s="143"/>
      <c r="BG1400" s="46"/>
      <c r="BH1400" s="46"/>
      <c r="BI1400" s="46"/>
      <c r="BJ1400" s="46"/>
      <c r="BK1400" s="46"/>
      <c r="BL1400" s="46"/>
      <c r="BM1400" s="46"/>
      <c r="BN1400" s="46"/>
      <c r="BO1400" s="46"/>
      <c r="BP1400" s="46"/>
      <c r="BQ1400" s="46"/>
      <c r="BR1400" s="46"/>
      <c r="BS1400" s="46"/>
      <c r="BT1400" s="46"/>
      <c r="BU1400" s="46"/>
      <c r="BV1400" s="46"/>
    </row>
    <row r="1401" spans="1:74" x14ac:dyDescent="0.2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  <c r="BE1401" s="46"/>
      <c r="BF1401" s="143"/>
      <c r="BG1401" s="46"/>
      <c r="BH1401" s="46"/>
      <c r="BI1401" s="46"/>
      <c r="BJ1401" s="46"/>
      <c r="BK1401" s="46"/>
      <c r="BL1401" s="46"/>
      <c r="BM1401" s="46"/>
      <c r="BN1401" s="46"/>
      <c r="BO1401" s="46"/>
      <c r="BP1401" s="46"/>
      <c r="BQ1401" s="46"/>
      <c r="BR1401" s="46"/>
      <c r="BS1401" s="46"/>
      <c r="BT1401" s="46"/>
      <c r="BU1401" s="46"/>
      <c r="BV1401" s="46"/>
    </row>
    <row r="1402" spans="1:74" x14ac:dyDescent="0.2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  <c r="BE1402" s="46"/>
      <c r="BF1402" s="143"/>
      <c r="BG1402" s="46"/>
      <c r="BH1402" s="46"/>
      <c r="BI1402" s="46"/>
      <c r="BJ1402" s="46"/>
      <c r="BK1402" s="46"/>
      <c r="BL1402" s="46"/>
      <c r="BM1402" s="46"/>
      <c r="BN1402" s="46"/>
      <c r="BO1402" s="46"/>
      <c r="BP1402" s="46"/>
      <c r="BQ1402" s="46"/>
      <c r="BR1402" s="46"/>
      <c r="BS1402" s="46"/>
      <c r="BT1402" s="46"/>
      <c r="BU1402" s="46"/>
      <c r="BV1402" s="46"/>
    </row>
    <row r="1403" spans="1:74" x14ac:dyDescent="0.2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  <c r="BE1403" s="46"/>
      <c r="BF1403" s="143"/>
      <c r="BG1403" s="46"/>
      <c r="BH1403" s="46"/>
      <c r="BI1403" s="46"/>
      <c r="BJ1403" s="46"/>
      <c r="BK1403" s="46"/>
      <c r="BL1403" s="46"/>
      <c r="BM1403" s="46"/>
      <c r="BN1403" s="46"/>
      <c r="BO1403" s="46"/>
      <c r="BP1403" s="46"/>
      <c r="BQ1403" s="46"/>
      <c r="BR1403" s="46"/>
      <c r="BS1403" s="46"/>
      <c r="BT1403" s="46"/>
      <c r="BU1403" s="46"/>
      <c r="BV1403" s="46"/>
    </row>
    <row r="1404" spans="1:74" x14ac:dyDescent="0.2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  <c r="BE1404" s="46"/>
      <c r="BF1404" s="143"/>
      <c r="BG1404" s="46"/>
      <c r="BH1404" s="46"/>
      <c r="BI1404" s="46"/>
      <c r="BJ1404" s="46"/>
      <c r="BK1404" s="46"/>
      <c r="BL1404" s="46"/>
      <c r="BM1404" s="46"/>
      <c r="BN1404" s="46"/>
      <c r="BO1404" s="46"/>
      <c r="BP1404" s="46"/>
      <c r="BQ1404" s="46"/>
      <c r="BR1404" s="46"/>
      <c r="BS1404" s="46"/>
      <c r="BT1404" s="46"/>
      <c r="BU1404" s="46"/>
      <c r="BV1404" s="46"/>
    </row>
    <row r="1405" spans="1:74" x14ac:dyDescent="0.2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  <c r="BE1405" s="46"/>
      <c r="BF1405" s="143"/>
      <c r="BG1405" s="46"/>
      <c r="BH1405" s="46"/>
      <c r="BI1405" s="46"/>
      <c r="BJ1405" s="46"/>
      <c r="BK1405" s="46"/>
      <c r="BL1405" s="46"/>
      <c r="BM1405" s="46"/>
      <c r="BN1405" s="46"/>
      <c r="BO1405" s="46"/>
      <c r="BP1405" s="46"/>
      <c r="BQ1405" s="46"/>
      <c r="BR1405" s="46"/>
      <c r="BS1405" s="46"/>
      <c r="BT1405" s="46"/>
      <c r="BU1405" s="46"/>
      <c r="BV1405" s="46"/>
    </row>
    <row r="1406" spans="1:74" x14ac:dyDescent="0.2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  <c r="BE1406" s="46"/>
      <c r="BF1406" s="143"/>
      <c r="BG1406" s="46"/>
      <c r="BH1406" s="46"/>
      <c r="BI1406" s="46"/>
      <c r="BJ1406" s="46"/>
      <c r="BK1406" s="46"/>
      <c r="BL1406" s="46"/>
      <c r="BM1406" s="46"/>
      <c r="BN1406" s="46"/>
      <c r="BO1406" s="46"/>
      <c r="BP1406" s="46"/>
      <c r="BQ1406" s="46"/>
      <c r="BR1406" s="46"/>
      <c r="BS1406" s="46"/>
      <c r="BT1406" s="46"/>
      <c r="BU1406" s="46"/>
      <c r="BV1406" s="46"/>
    </row>
    <row r="1407" spans="1:74" x14ac:dyDescent="0.2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  <c r="BE1407" s="46"/>
      <c r="BF1407" s="143"/>
      <c r="BG1407" s="46"/>
      <c r="BH1407" s="46"/>
      <c r="BI1407" s="46"/>
      <c r="BJ1407" s="46"/>
      <c r="BK1407" s="46"/>
      <c r="BL1407" s="46"/>
      <c r="BM1407" s="46"/>
      <c r="BN1407" s="46"/>
      <c r="BO1407" s="46"/>
      <c r="BP1407" s="46"/>
      <c r="BQ1407" s="46"/>
      <c r="BR1407" s="46"/>
      <c r="BS1407" s="46"/>
      <c r="BT1407" s="46"/>
      <c r="BU1407" s="46"/>
      <c r="BV1407" s="46"/>
    </row>
    <row r="1408" spans="1:74" x14ac:dyDescent="0.2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  <c r="BE1408" s="46"/>
      <c r="BF1408" s="143"/>
      <c r="BG1408" s="46"/>
      <c r="BH1408" s="46"/>
      <c r="BI1408" s="46"/>
      <c r="BJ1408" s="46"/>
      <c r="BK1408" s="46"/>
      <c r="BL1408" s="46"/>
      <c r="BM1408" s="46"/>
      <c r="BN1408" s="46"/>
      <c r="BO1408" s="46"/>
      <c r="BP1408" s="46"/>
      <c r="BQ1408" s="46"/>
      <c r="BR1408" s="46"/>
      <c r="BS1408" s="46"/>
      <c r="BT1408" s="46"/>
      <c r="BU1408" s="46"/>
      <c r="BV1408" s="46"/>
    </row>
    <row r="1409" spans="1:74" x14ac:dyDescent="0.2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  <c r="BE1409" s="46"/>
      <c r="BF1409" s="143"/>
      <c r="BG1409" s="46"/>
      <c r="BH1409" s="46"/>
      <c r="BI1409" s="46"/>
      <c r="BJ1409" s="46"/>
      <c r="BK1409" s="46"/>
      <c r="BL1409" s="46"/>
      <c r="BM1409" s="46"/>
      <c r="BN1409" s="46"/>
      <c r="BO1409" s="46"/>
      <c r="BP1409" s="46"/>
      <c r="BQ1409" s="46"/>
      <c r="BR1409" s="46"/>
      <c r="BS1409" s="46"/>
      <c r="BT1409" s="46"/>
      <c r="BU1409" s="46"/>
      <c r="BV1409" s="46"/>
    </row>
    <row r="1410" spans="1:74" x14ac:dyDescent="0.2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143"/>
      <c r="BG1410" s="46"/>
      <c r="BH1410" s="46"/>
      <c r="BI1410" s="46"/>
      <c r="BJ1410" s="46"/>
      <c r="BK1410" s="46"/>
      <c r="BL1410" s="46"/>
      <c r="BM1410" s="46"/>
      <c r="BN1410" s="46"/>
      <c r="BO1410" s="46"/>
      <c r="BP1410" s="46"/>
      <c r="BQ1410" s="46"/>
      <c r="BR1410" s="46"/>
      <c r="BS1410" s="46"/>
      <c r="BT1410" s="46"/>
      <c r="BU1410" s="46"/>
      <c r="BV1410" s="46"/>
    </row>
    <row r="1411" spans="1:74" x14ac:dyDescent="0.2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  <c r="BE1411" s="46"/>
      <c r="BF1411" s="143"/>
      <c r="BG1411" s="46"/>
      <c r="BH1411" s="46"/>
      <c r="BI1411" s="46"/>
      <c r="BJ1411" s="46"/>
      <c r="BK1411" s="46"/>
      <c r="BL1411" s="46"/>
      <c r="BM1411" s="46"/>
      <c r="BN1411" s="46"/>
      <c r="BO1411" s="46"/>
      <c r="BP1411" s="46"/>
      <c r="BQ1411" s="46"/>
      <c r="BR1411" s="46"/>
      <c r="BS1411" s="46"/>
      <c r="BT1411" s="46"/>
      <c r="BU1411" s="46"/>
      <c r="BV1411" s="46"/>
    </row>
    <row r="1412" spans="1:74" x14ac:dyDescent="0.2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  <c r="BE1412" s="46"/>
      <c r="BF1412" s="143"/>
      <c r="BG1412" s="46"/>
      <c r="BH1412" s="46"/>
      <c r="BI1412" s="46"/>
      <c r="BJ1412" s="46"/>
      <c r="BK1412" s="46"/>
      <c r="BL1412" s="46"/>
      <c r="BM1412" s="46"/>
      <c r="BN1412" s="46"/>
      <c r="BO1412" s="46"/>
      <c r="BP1412" s="46"/>
      <c r="BQ1412" s="46"/>
      <c r="BR1412" s="46"/>
      <c r="BS1412" s="46"/>
      <c r="BT1412" s="46"/>
      <c r="BU1412" s="46"/>
      <c r="BV1412" s="46"/>
    </row>
    <row r="1413" spans="1:74" x14ac:dyDescent="0.2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143"/>
      <c r="BG1413" s="46"/>
      <c r="BH1413" s="46"/>
      <c r="BI1413" s="46"/>
      <c r="BJ1413" s="46"/>
      <c r="BK1413" s="46"/>
      <c r="BL1413" s="46"/>
      <c r="BM1413" s="46"/>
      <c r="BN1413" s="46"/>
      <c r="BO1413" s="46"/>
      <c r="BP1413" s="46"/>
      <c r="BQ1413" s="46"/>
      <c r="BR1413" s="46"/>
      <c r="BS1413" s="46"/>
      <c r="BT1413" s="46"/>
      <c r="BU1413" s="46"/>
      <c r="BV1413" s="46"/>
    </row>
    <row r="1414" spans="1:74" x14ac:dyDescent="0.2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  <c r="BE1414" s="46"/>
      <c r="BF1414" s="143"/>
      <c r="BG1414" s="46"/>
      <c r="BH1414" s="46"/>
      <c r="BI1414" s="46"/>
      <c r="BJ1414" s="46"/>
      <c r="BK1414" s="46"/>
      <c r="BL1414" s="46"/>
      <c r="BM1414" s="46"/>
      <c r="BN1414" s="46"/>
      <c r="BO1414" s="46"/>
      <c r="BP1414" s="46"/>
      <c r="BQ1414" s="46"/>
      <c r="BR1414" s="46"/>
      <c r="BS1414" s="46"/>
      <c r="BT1414" s="46"/>
      <c r="BU1414" s="46"/>
      <c r="BV1414" s="46"/>
    </row>
    <row r="1415" spans="1:74" x14ac:dyDescent="0.2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  <c r="BE1415" s="46"/>
      <c r="BF1415" s="143"/>
      <c r="BG1415" s="46"/>
      <c r="BH1415" s="46"/>
      <c r="BI1415" s="46"/>
      <c r="BJ1415" s="46"/>
      <c r="BK1415" s="46"/>
      <c r="BL1415" s="46"/>
      <c r="BM1415" s="46"/>
      <c r="BN1415" s="46"/>
      <c r="BO1415" s="46"/>
      <c r="BP1415" s="46"/>
      <c r="BQ1415" s="46"/>
      <c r="BR1415" s="46"/>
      <c r="BS1415" s="46"/>
      <c r="BT1415" s="46"/>
      <c r="BU1415" s="46"/>
      <c r="BV1415" s="46"/>
    </row>
    <row r="1416" spans="1:74" x14ac:dyDescent="0.2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  <c r="AT1416" s="46"/>
      <c r="AU1416" s="46"/>
      <c r="AV1416" s="46"/>
      <c r="AW1416" s="46"/>
      <c r="AX1416" s="46"/>
      <c r="AY1416" s="46"/>
      <c r="AZ1416" s="46"/>
      <c r="BA1416" s="46"/>
      <c r="BB1416" s="46"/>
      <c r="BC1416" s="46"/>
      <c r="BD1416" s="46"/>
      <c r="BE1416" s="46"/>
      <c r="BF1416" s="143"/>
      <c r="BG1416" s="46"/>
      <c r="BH1416" s="46"/>
      <c r="BI1416" s="46"/>
      <c r="BJ1416" s="46"/>
      <c r="BK1416" s="46"/>
      <c r="BL1416" s="46"/>
      <c r="BM1416" s="46"/>
      <c r="BN1416" s="46"/>
      <c r="BO1416" s="46"/>
      <c r="BP1416" s="46"/>
      <c r="BQ1416" s="46"/>
      <c r="BR1416" s="46"/>
      <c r="BS1416" s="46"/>
      <c r="BT1416" s="46"/>
      <c r="BU1416" s="46"/>
      <c r="BV1416" s="46"/>
    </row>
    <row r="1417" spans="1:74" x14ac:dyDescent="0.2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  <c r="AT1417" s="46"/>
      <c r="AU1417" s="46"/>
      <c r="AV1417" s="46"/>
      <c r="AW1417" s="46"/>
      <c r="AX1417" s="46"/>
      <c r="AY1417" s="46"/>
      <c r="AZ1417" s="46"/>
      <c r="BA1417" s="46"/>
      <c r="BB1417" s="46"/>
      <c r="BC1417" s="46"/>
      <c r="BD1417" s="46"/>
      <c r="BE1417" s="46"/>
      <c r="BF1417" s="143"/>
      <c r="BG1417" s="46"/>
      <c r="BH1417" s="46"/>
      <c r="BI1417" s="46"/>
      <c r="BJ1417" s="46"/>
      <c r="BK1417" s="46"/>
      <c r="BL1417" s="46"/>
      <c r="BM1417" s="46"/>
      <c r="BN1417" s="46"/>
      <c r="BO1417" s="46"/>
      <c r="BP1417" s="46"/>
      <c r="BQ1417" s="46"/>
      <c r="BR1417" s="46"/>
      <c r="BS1417" s="46"/>
      <c r="BT1417" s="46"/>
      <c r="BU1417" s="46"/>
      <c r="BV1417" s="46"/>
    </row>
    <row r="1418" spans="1:74" x14ac:dyDescent="0.2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46"/>
      <c r="AV1418" s="46"/>
      <c r="AW1418" s="46"/>
      <c r="AX1418" s="46"/>
      <c r="AY1418" s="46"/>
      <c r="AZ1418" s="46"/>
      <c r="BA1418" s="46"/>
      <c r="BB1418" s="46"/>
      <c r="BC1418" s="46"/>
      <c r="BD1418" s="46"/>
      <c r="BE1418" s="46"/>
      <c r="BF1418" s="143"/>
      <c r="BG1418" s="46"/>
      <c r="BH1418" s="46"/>
      <c r="BI1418" s="46"/>
      <c r="BJ1418" s="46"/>
      <c r="BK1418" s="46"/>
      <c r="BL1418" s="46"/>
      <c r="BM1418" s="46"/>
      <c r="BN1418" s="46"/>
      <c r="BO1418" s="46"/>
      <c r="BP1418" s="46"/>
      <c r="BQ1418" s="46"/>
      <c r="BR1418" s="46"/>
      <c r="BS1418" s="46"/>
      <c r="BT1418" s="46"/>
      <c r="BU1418" s="46"/>
      <c r="BV1418" s="46"/>
    </row>
    <row r="1419" spans="1:74" x14ac:dyDescent="0.2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46"/>
      <c r="AV1419" s="46"/>
      <c r="AW1419" s="46"/>
      <c r="AX1419" s="46"/>
      <c r="AY1419" s="46"/>
      <c r="AZ1419" s="46"/>
      <c r="BA1419" s="46"/>
      <c r="BB1419" s="46"/>
      <c r="BC1419" s="46"/>
      <c r="BD1419" s="46"/>
      <c r="BE1419" s="46"/>
      <c r="BF1419" s="143"/>
      <c r="BG1419" s="46"/>
      <c r="BH1419" s="46"/>
      <c r="BI1419" s="46"/>
      <c r="BJ1419" s="46"/>
      <c r="BK1419" s="46"/>
      <c r="BL1419" s="46"/>
      <c r="BM1419" s="46"/>
      <c r="BN1419" s="46"/>
      <c r="BO1419" s="46"/>
      <c r="BP1419" s="46"/>
      <c r="BQ1419" s="46"/>
      <c r="BR1419" s="46"/>
      <c r="BS1419" s="46"/>
      <c r="BT1419" s="46"/>
      <c r="BU1419" s="46"/>
      <c r="BV1419" s="46"/>
    </row>
    <row r="1420" spans="1:74" x14ac:dyDescent="0.2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46"/>
      <c r="AV1420" s="46"/>
      <c r="AW1420" s="46"/>
      <c r="AX1420" s="46"/>
      <c r="AY1420" s="46"/>
      <c r="AZ1420" s="46"/>
      <c r="BA1420" s="46"/>
      <c r="BB1420" s="46"/>
      <c r="BC1420" s="46"/>
      <c r="BD1420" s="46"/>
      <c r="BE1420" s="46"/>
      <c r="BF1420" s="143"/>
      <c r="BG1420" s="46"/>
      <c r="BH1420" s="46"/>
      <c r="BI1420" s="46"/>
      <c r="BJ1420" s="46"/>
      <c r="BK1420" s="46"/>
      <c r="BL1420" s="46"/>
      <c r="BM1420" s="46"/>
      <c r="BN1420" s="46"/>
      <c r="BO1420" s="46"/>
      <c r="BP1420" s="46"/>
      <c r="BQ1420" s="46"/>
      <c r="BR1420" s="46"/>
      <c r="BS1420" s="46"/>
      <c r="BT1420" s="46"/>
      <c r="BU1420" s="46"/>
      <c r="BV1420" s="46"/>
    </row>
    <row r="1421" spans="1:74" x14ac:dyDescent="0.2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46"/>
      <c r="AV1421" s="46"/>
      <c r="AW1421" s="46"/>
      <c r="AX1421" s="46"/>
      <c r="AY1421" s="46"/>
      <c r="AZ1421" s="46"/>
      <c r="BA1421" s="46"/>
      <c r="BB1421" s="46"/>
      <c r="BC1421" s="46"/>
      <c r="BD1421" s="46"/>
      <c r="BE1421" s="46"/>
      <c r="BF1421" s="143"/>
      <c r="BG1421" s="46"/>
      <c r="BH1421" s="46"/>
      <c r="BI1421" s="46"/>
      <c r="BJ1421" s="46"/>
      <c r="BK1421" s="46"/>
      <c r="BL1421" s="46"/>
      <c r="BM1421" s="46"/>
      <c r="BN1421" s="46"/>
      <c r="BO1421" s="46"/>
      <c r="BP1421" s="46"/>
      <c r="BQ1421" s="46"/>
      <c r="BR1421" s="46"/>
      <c r="BS1421" s="46"/>
      <c r="BT1421" s="46"/>
      <c r="BU1421" s="46"/>
      <c r="BV1421" s="46"/>
    </row>
    <row r="1422" spans="1:74" x14ac:dyDescent="0.2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46"/>
      <c r="AV1422" s="46"/>
      <c r="AW1422" s="46"/>
      <c r="AX1422" s="46"/>
      <c r="AY1422" s="46"/>
      <c r="AZ1422" s="46"/>
      <c r="BA1422" s="46"/>
      <c r="BB1422" s="46"/>
      <c r="BC1422" s="46"/>
      <c r="BD1422" s="46"/>
      <c r="BE1422" s="46"/>
      <c r="BF1422" s="143"/>
      <c r="BG1422" s="46"/>
      <c r="BH1422" s="46"/>
      <c r="BI1422" s="46"/>
      <c r="BJ1422" s="46"/>
      <c r="BK1422" s="46"/>
      <c r="BL1422" s="46"/>
      <c r="BM1422" s="46"/>
      <c r="BN1422" s="46"/>
      <c r="BO1422" s="46"/>
      <c r="BP1422" s="46"/>
      <c r="BQ1422" s="46"/>
      <c r="BR1422" s="46"/>
      <c r="BS1422" s="46"/>
      <c r="BT1422" s="46"/>
      <c r="BU1422" s="46"/>
      <c r="BV1422" s="46"/>
    </row>
    <row r="1423" spans="1:74" x14ac:dyDescent="0.2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  <c r="BE1423" s="46"/>
      <c r="BF1423" s="143"/>
      <c r="BG1423" s="46"/>
      <c r="BH1423" s="46"/>
      <c r="BI1423" s="46"/>
      <c r="BJ1423" s="46"/>
      <c r="BK1423" s="46"/>
      <c r="BL1423" s="46"/>
      <c r="BM1423" s="46"/>
      <c r="BN1423" s="46"/>
      <c r="BO1423" s="46"/>
      <c r="BP1423" s="46"/>
      <c r="BQ1423" s="46"/>
      <c r="BR1423" s="46"/>
      <c r="BS1423" s="46"/>
      <c r="BT1423" s="46"/>
      <c r="BU1423" s="46"/>
      <c r="BV1423" s="46"/>
    </row>
    <row r="1424" spans="1:74" x14ac:dyDescent="0.2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  <c r="BE1424" s="46"/>
      <c r="BF1424" s="143"/>
      <c r="BG1424" s="46"/>
      <c r="BH1424" s="46"/>
      <c r="BI1424" s="46"/>
      <c r="BJ1424" s="46"/>
      <c r="BK1424" s="46"/>
      <c r="BL1424" s="46"/>
      <c r="BM1424" s="46"/>
      <c r="BN1424" s="46"/>
      <c r="BO1424" s="46"/>
      <c r="BP1424" s="46"/>
      <c r="BQ1424" s="46"/>
      <c r="BR1424" s="46"/>
      <c r="BS1424" s="46"/>
      <c r="BT1424" s="46"/>
      <c r="BU1424" s="46"/>
      <c r="BV1424" s="46"/>
    </row>
    <row r="1425" spans="1:74" x14ac:dyDescent="0.2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  <c r="BE1425" s="46"/>
      <c r="BF1425" s="143"/>
      <c r="BG1425" s="46"/>
      <c r="BH1425" s="46"/>
      <c r="BI1425" s="46"/>
      <c r="BJ1425" s="46"/>
      <c r="BK1425" s="46"/>
      <c r="BL1425" s="46"/>
      <c r="BM1425" s="46"/>
      <c r="BN1425" s="46"/>
      <c r="BO1425" s="46"/>
      <c r="BP1425" s="46"/>
      <c r="BQ1425" s="46"/>
      <c r="BR1425" s="46"/>
      <c r="BS1425" s="46"/>
      <c r="BT1425" s="46"/>
      <c r="BU1425" s="46"/>
      <c r="BV1425" s="46"/>
    </row>
    <row r="1426" spans="1:74" x14ac:dyDescent="0.2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  <c r="BE1426" s="46"/>
      <c r="BF1426" s="143"/>
      <c r="BG1426" s="46"/>
      <c r="BH1426" s="46"/>
      <c r="BI1426" s="46"/>
      <c r="BJ1426" s="46"/>
      <c r="BK1426" s="46"/>
      <c r="BL1426" s="46"/>
      <c r="BM1426" s="46"/>
      <c r="BN1426" s="46"/>
      <c r="BO1426" s="46"/>
      <c r="BP1426" s="46"/>
      <c r="BQ1426" s="46"/>
      <c r="BR1426" s="46"/>
      <c r="BS1426" s="46"/>
      <c r="BT1426" s="46"/>
      <c r="BU1426" s="46"/>
      <c r="BV1426" s="46"/>
    </row>
    <row r="1427" spans="1:74" x14ac:dyDescent="0.2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46"/>
      <c r="AV1427" s="46"/>
      <c r="AW1427" s="46"/>
      <c r="AX1427" s="46"/>
      <c r="AY1427" s="46"/>
      <c r="AZ1427" s="46"/>
      <c r="BA1427" s="46"/>
      <c r="BB1427" s="46"/>
      <c r="BC1427" s="46"/>
      <c r="BD1427" s="46"/>
      <c r="BE1427" s="46"/>
      <c r="BF1427" s="143"/>
      <c r="BG1427" s="46"/>
      <c r="BH1427" s="46"/>
      <c r="BI1427" s="46"/>
      <c r="BJ1427" s="46"/>
      <c r="BK1427" s="46"/>
      <c r="BL1427" s="46"/>
      <c r="BM1427" s="46"/>
      <c r="BN1427" s="46"/>
      <c r="BO1427" s="46"/>
      <c r="BP1427" s="46"/>
      <c r="BQ1427" s="46"/>
      <c r="BR1427" s="46"/>
      <c r="BS1427" s="46"/>
      <c r="BT1427" s="46"/>
      <c r="BU1427" s="46"/>
      <c r="BV1427" s="46"/>
    </row>
    <row r="1428" spans="1:74" x14ac:dyDescent="0.2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  <c r="BE1428" s="46"/>
      <c r="BF1428" s="143"/>
      <c r="BG1428" s="46"/>
      <c r="BH1428" s="46"/>
      <c r="BI1428" s="46"/>
      <c r="BJ1428" s="46"/>
      <c r="BK1428" s="46"/>
      <c r="BL1428" s="46"/>
      <c r="BM1428" s="46"/>
      <c r="BN1428" s="46"/>
      <c r="BO1428" s="46"/>
      <c r="BP1428" s="46"/>
      <c r="BQ1428" s="46"/>
      <c r="BR1428" s="46"/>
      <c r="BS1428" s="46"/>
      <c r="BT1428" s="46"/>
      <c r="BU1428" s="46"/>
      <c r="BV1428" s="46"/>
    </row>
    <row r="1429" spans="1:74" x14ac:dyDescent="0.2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  <c r="BE1429" s="46"/>
      <c r="BF1429" s="143"/>
      <c r="BG1429" s="46"/>
      <c r="BH1429" s="46"/>
      <c r="BI1429" s="46"/>
      <c r="BJ1429" s="46"/>
      <c r="BK1429" s="46"/>
      <c r="BL1429" s="46"/>
      <c r="BM1429" s="46"/>
      <c r="BN1429" s="46"/>
      <c r="BO1429" s="46"/>
      <c r="BP1429" s="46"/>
      <c r="BQ1429" s="46"/>
      <c r="BR1429" s="46"/>
      <c r="BS1429" s="46"/>
      <c r="BT1429" s="46"/>
      <c r="BU1429" s="46"/>
      <c r="BV1429" s="46"/>
    </row>
    <row r="1430" spans="1:74" x14ac:dyDescent="0.2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143"/>
      <c r="BG1430" s="46"/>
      <c r="BH1430" s="46"/>
      <c r="BI1430" s="46"/>
      <c r="BJ1430" s="46"/>
      <c r="BK1430" s="46"/>
      <c r="BL1430" s="46"/>
      <c r="BM1430" s="46"/>
      <c r="BN1430" s="46"/>
      <c r="BO1430" s="46"/>
      <c r="BP1430" s="46"/>
      <c r="BQ1430" s="46"/>
      <c r="BR1430" s="46"/>
      <c r="BS1430" s="46"/>
      <c r="BT1430" s="46"/>
      <c r="BU1430" s="46"/>
      <c r="BV1430" s="46"/>
    </row>
    <row r="1431" spans="1:74" x14ac:dyDescent="0.2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  <c r="BE1431" s="46"/>
      <c r="BF1431" s="143"/>
      <c r="BG1431" s="46"/>
      <c r="BH1431" s="46"/>
      <c r="BI1431" s="46"/>
      <c r="BJ1431" s="46"/>
      <c r="BK1431" s="46"/>
      <c r="BL1431" s="46"/>
      <c r="BM1431" s="46"/>
      <c r="BN1431" s="46"/>
      <c r="BO1431" s="46"/>
      <c r="BP1431" s="46"/>
      <c r="BQ1431" s="46"/>
      <c r="BR1431" s="46"/>
      <c r="BS1431" s="46"/>
      <c r="BT1431" s="46"/>
      <c r="BU1431" s="46"/>
      <c r="BV1431" s="46"/>
    </row>
    <row r="1432" spans="1:74" x14ac:dyDescent="0.2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143"/>
      <c r="BG1432" s="46"/>
      <c r="BH1432" s="46"/>
      <c r="BI1432" s="46"/>
      <c r="BJ1432" s="46"/>
      <c r="BK1432" s="46"/>
      <c r="BL1432" s="46"/>
      <c r="BM1432" s="46"/>
      <c r="BN1432" s="46"/>
      <c r="BO1432" s="46"/>
      <c r="BP1432" s="46"/>
      <c r="BQ1432" s="46"/>
      <c r="BR1432" s="46"/>
      <c r="BS1432" s="46"/>
      <c r="BT1432" s="46"/>
      <c r="BU1432" s="46"/>
      <c r="BV1432" s="46"/>
    </row>
    <row r="1433" spans="1:74" x14ac:dyDescent="0.2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  <c r="BE1433" s="46"/>
      <c r="BF1433" s="143"/>
      <c r="BG1433" s="46"/>
      <c r="BH1433" s="46"/>
      <c r="BI1433" s="46"/>
      <c r="BJ1433" s="46"/>
      <c r="BK1433" s="46"/>
      <c r="BL1433" s="46"/>
      <c r="BM1433" s="46"/>
      <c r="BN1433" s="46"/>
      <c r="BO1433" s="46"/>
      <c r="BP1433" s="46"/>
      <c r="BQ1433" s="46"/>
      <c r="BR1433" s="46"/>
      <c r="BS1433" s="46"/>
      <c r="BT1433" s="46"/>
      <c r="BU1433" s="46"/>
      <c r="BV1433" s="46"/>
    </row>
    <row r="1434" spans="1:74" x14ac:dyDescent="0.2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143"/>
      <c r="BG1434" s="46"/>
      <c r="BH1434" s="46"/>
      <c r="BI1434" s="46"/>
      <c r="BJ1434" s="46"/>
      <c r="BK1434" s="46"/>
      <c r="BL1434" s="46"/>
      <c r="BM1434" s="46"/>
      <c r="BN1434" s="46"/>
      <c r="BO1434" s="46"/>
      <c r="BP1434" s="46"/>
      <c r="BQ1434" s="46"/>
      <c r="BR1434" s="46"/>
      <c r="BS1434" s="46"/>
      <c r="BT1434" s="46"/>
      <c r="BU1434" s="46"/>
      <c r="BV1434" s="46"/>
    </row>
    <row r="1435" spans="1:74" x14ac:dyDescent="0.2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143"/>
      <c r="BG1435" s="46"/>
      <c r="BH1435" s="46"/>
      <c r="BI1435" s="46"/>
      <c r="BJ1435" s="46"/>
      <c r="BK1435" s="46"/>
      <c r="BL1435" s="46"/>
      <c r="BM1435" s="46"/>
      <c r="BN1435" s="46"/>
      <c r="BO1435" s="46"/>
      <c r="BP1435" s="46"/>
      <c r="BQ1435" s="46"/>
      <c r="BR1435" s="46"/>
      <c r="BS1435" s="46"/>
      <c r="BT1435" s="46"/>
      <c r="BU1435" s="46"/>
      <c r="BV1435" s="46"/>
    </row>
    <row r="1436" spans="1:74" x14ac:dyDescent="0.2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143"/>
      <c r="BG1436" s="46"/>
      <c r="BH1436" s="46"/>
      <c r="BI1436" s="46"/>
      <c r="BJ1436" s="46"/>
      <c r="BK1436" s="46"/>
      <c r="BL1436" s="46"/>
      <c r="BM1436" s="46"/>
      <c r="BN1436" s="46"/>
      <c r="BO1436" s="46"/>
      <c r="BP1436" s="46"/>
      <c r="BQ1436" s="46"/>
      <c r="BR1436" s="46"/>
      <c r="BS1436" s="46"/>
      <c r="BT1436" s="46"/>
      <c r="BU1436" s="46"/>
      <c r="BV1436" s="46"/>
    </row>
    <row r="1437" spans="1:74" x14ac:dyDescent="0.2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143"/>
      <c r="BG1437" s="46"/>
      <c r="BH1437" s="46"/>
      <c r="BI1437" s="46"/>
      <c r="BJ1437" s="46"/>
      <c r="BK1437" s="46"/>
      <c r="BL1437" s="46"/>
      <c r="BM1437" s="46"/>
      <c r="BN1437" s="46"/>
      <c r="BO1437" s="46"/>
      <c r="BP1437" s="46"/>
      <c r="BQ1437" s="46"/>
      <c r="BR1437" s="46"/>
      <c r="BS1437" s="46"/>
      <c r="BT1437" s="46"/>
      <c r="BU1437" s="46"/>
      <c r="BV1437" s="46"/>
    </row>
    <row r="1438" spans="1:74" x14ac:dyDescent="0.2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143"/>
      <c r="BG1438" s="46"/>
      <c r="BH1438" s="46"/>
      <c r="BI1438" s="46"/>
      <c r="BJ1438" s="46"/>
      <c r="BK1438" s="46"/>
      <c r="BL1438" s="46"/>
      <c r="BM1438" s="46"/>
      <c r="BN1438" s="46"/>
      <c r="BO1438" s="46"/>
      <c r="BP1438" s="46"/>
      <c r="BQ1438" s="46"/>
      <c r="BR1438" s="46"/>
      <c r="BS1438" s="46"/>
      <c r="BT1438" s="46"/>
      <c r="BU1438" s="46"/>
      <c r="BV1438" s="46"/>
    </row>
    <row r="1439" spans="1:74" x14ac:dyDescent="0.2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143"/>
      <c r="BG1439" s="46"/>
      <c r="BH1439" s="46"/>
      <c r="BI1439" s="46"/>
      <c r="BJ1439" s="46"/>
      <c r="BK1439" s="46"/>
      <c r="BL1439" s="46"/>
      <c r="BM1439" s="46"/>
      <c r="BN1439" s="46"/>
      <c r="BO1439" s="46"/>
      <c r="BP1439" s="46"/>
      <c r="BQ1439" s="46"/>
      <c r="BR1439" s="46"/>
      <c r="BS1439" s="46"/>
      <c r="BT1439" s="46"/>
      <c r="BU1439" s="46"/>
      <c r="BV1439" s="46"/>
    </row>
    <row r="1440" spans="1:74" x14ac:dyDescent="0.2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  <c r="BE1440" s="46"/>
      <c r="BF1440" s="143"/>
      <c r="BG1440" s="46"/>
      <c r="BH1440" s="46"/>
      <c r="BI1440" s="46"/>
      <c r="BJ1440" s="46"/>
      <c r="BK1440" s="46"/>
      <c r="BL1440" s="46"/>
      <c r="BM1440" s="46"/>
      <c r="BN1440" s="46"/>
      <c r="BO1440" s="46"/>
      <c r="BP1440" s="46"/>
      <c r="BQ1440" s="46"/>
      <c r="BR1440" s="46"/>
      <c r="BS1440" s="46"/>
      <c r="BT1440" s="46"/>
      <c r="BU1440" s="46"/>
      <c r="BV1440" s="46"/>
    </row>
    <row r="1441" spans="1:74" x14ac:dyDescent="0.2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143"/>
      <c r="BG1441" s="46"/>
      <c r="BH1441" s="46"/>
      <c r="BI1441" s="46"/>
      <c r="BJ1441" s="46"/>
      <c r="BK1441" s="46"/>
      <c r="BL1441" s="46"/>
      <c r="BM1441" s="46"/>
      <c r="BN1441" s="46"/>
      <c r="BO1441" s="46"/>
      <c r="BP1441" s="46"/>
      <c r="BQ1441" s="46"/>
      <c r="BR1441" s="46"/>
      <c r="BS1441" s="46"/>
      <c r="BT1441" s="46"/>
      <c r="BU1441" s="46"/>
      <c r="BV1441" s="46"/>
    </row>
    <row r="1442" spans="1:74" x14ac:dyDescent="0.2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143"/>
      <c r="BG1442" s="46"/>
      <c r="BH1442" s="46"/>
      <c r="BI1442" s="46"/>
      <c r="BJ1442" s="46"/>
      <c r="BK1442" s="46"/>
      <c r="BL1442" s="46"/>
      <c r="BM1442" s="46"/>
      <c r="BN1442" s="46"/>
      <c r="BO1442" s="46"/>
      <c r="BP1442" s="46"/>
      <c r="BQ1442" s="46"/>
      <c r="BR1442" s="46"/>
      <c r="BS1442" s="46"/>
      <c r="BT1442" s="46"/>
      <c r="BU1442" s="46"/>
      <c r="BV1442" s="46"/>
    </row>
    <row r="1443" spans="1:74" x14ac:dyDescent="0.2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  <c r="BE1443" s="46"/>
      <c r="BF1443" s="143"/>
      <c r="BG1443" s="46"/>
      <c r="BH1443" s="46"/>
      <c r="BI1443" s="46"/>
      <c r="BJ1443" s="46"/>
      <c r="BK1443" s="46"/>
      <c r="BL1443" s="46"/>
      <c r="BM1443" s="46"/>
      <c r="BN1443" s="46"/>
      <c r="BO1443" s="46"/>
      <c r="BP1443" s="46"/>
      <c r="BQ1443" s="46"/>
      <c r="BR1443" s="46"/>
      <c r="BS1443" s="46"/>
      <c r="BT1443" s="46"/>
      <c r="BU1443" s="46"/>
      <c r="BV1443" s="46"/>
    </row>
    <row r="1444" spans="1:74" x14ac:dyDescent="0.2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143"/>
      <c r="BG1444" s="46"/>
      <c r="BH1444" s="46"/>
      <c r="BI1444" s="46"/>
      <c r="BJ1444" s="46"/>
      <c r="BK1444" s="46"/>
      <c r="BL1444" s="46"/>
      <c r="BM1444" s="46"/>
      <c r="BN1444" s="46"/>
      <c r="BO1444" s="46"/>
      <c r="BP1444" s="46"/>
      <c r="BQ1444" s="46"/>
      <c r="BR1444" s="46"/>
      <c r="BS1444" s="46"/>
      <c r="BT1444" s="46"/>
      <c r="BU1444" s="46"/>
      <c r="BV1444" s="46"/>
    </row>
    <row r="1445" spans="1:74" x14ac:dyDescent="0.2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143"/>
      <c r="BG1445" s="46"/>
      <c r="BH1445" s="46"/>
      <c r="BI1445" s="46"/>
      <c r="BJ1445" s="46"/>
      <c r="BK1445" s="46"/>
      <c r="BL1445" s="46"/>
      <c r="BM1445" s="46"/>
      <c r="BN1445" s="46"/>
      <c r="BO1445" s="46"/>
      <c r="BP1445" s="46"/>
      <c r="BQ1445" s="46"/>
      <c r="BR1445" s="46"/>
      <c r="BS1445" s="46"/>
      <c r="BT1445" s="46"/>
      <c r="BU1445" s="46"/>
      <c r="BV1445" s="46"/>
    </row>
    <row r="1446" spans="1:74" x14ac:dyDescent="0.2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143"/>
      <c r="BG1446" s="46"/>
      <c r="BH1446" s="46"/>
      <c r="BI1446" s="46"/>
      <c r="BJ1446" s="46"/>
      <c r="BK1446" s="46"/>
      <c r="BL1446" s="46"/>
      <c r="BM1446" s="46"/>
      <c r="BN1446" s="46"/>
      <c r="BO1446" s="46"/>
      <c r="BP1446" s="46"/>
      <c r="BQ1446" s="46"/>
      <c r="BR1446" s="46"/>
      <c r="BS1446" s="46"/>
      <c r="BT1446" s="46"/>
      <c r="BU1446" s="46"/>
      <c r="BV1446" s="46"/>
    </row>
    <row r="1447" spans="1:74" x14ac:dyDescent="0.2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  <c r="BE1447" s="46"/>
      <c r="BF1447" s="143"/>
      <c r="BG1447" s="46"/>
      <c r="BH1447" s="46"/>
      <c r="BI1447" s="46"/>
      <c r="BJ1447" s="46"/>
      <c r="BK1447" s="46"/>
      <c r="BL1447" s="46"/>
      <c r="BM1447" s="46"/>
      <c r="BN1447" s="46"/>
      <c r="BO1447" s="46"/>
      <c r="BP1447" s="46"/>
      <c r="BQ1447" s="46"/>
      <c r="BR1447" s="46"/>
      <c r="BS1447" s="46"/>
      <c r="BT1447" s="46"/>
      <c r="BU1447" s="46"/>
      <c r="BV1447" s="46"/>
    </row>
    <row r="1448" spans="1:74" x14ac:dyDescent="0.2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143"/>
      <c r="BG1448" s="46"/>
      <c r="BH1448" s="46"/>
      <c r="BI1448" s="46"/>
      <c r="BJ1448" s="46"/>
      <c r="BK1448" s="46"/>
      <c r="BL1448" s="46"/>
      <c r="BM1448" s="46"/>
      <c r="BN1448" s="46"/>
      <c r="BO1448" s="46"/>
      <c r="BP1448" s="46"/>
      <c r="BQ1448" s="46"/>
      <c r="BR1448" s="46"/>
      <c r="BS1448" s="46"/>
      <c r="BT1448" s="46"/>
      <c r="BU1448" s="46"/>
      <c r="BV1448" s="46"/>
    </row>
    <row r="1449" spans="1:74" x14ac:dyDescent="0.2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143"/>
      <c r="BG1449" s="46"/>
      <c r="BH1449" s="46"/>
      <c r="BI1449" s="46"/>
      <c r="BJ1449" s="46"/>
      <c r="BK1449" s="46"/>
      <c r="BL1449" s="46"/>
      <c r="BM1449" s="46"/>
      <c r="BN1449" s="46"/>
      <c r="BO1449" s="46"/>
      <c r="BP1449" s="46"/>
      <c r="BQ1449" s="46"/>
      <c r="BR1449" s="46"/>
      <c r="BS1449" s="46"/>
      <c r="BT1449" s="46"/>
      <c r="BU1449" s="46"/>
      <c r="BV1449" s="46"/>
    </row>
    <row r="1450" spans="1:74" x14ac:dyDescent="0.2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143"/>
      <c r="BG1450" s="46"/>
      <c r="BH1450" s="46"/>
      <c r="BI1450" s="46"/>
      <c r="BJ1450" s="46"/>
      <c r="BK1450" s="46"/>
      <c r="BL1450" s="46"/>
      <c r="BM1450" s="46"/>
      <c r="BN1450" s="46"/>
      <c r="BO1450" s="46"/>
      <c r="BP1450" s="46"/>
      <c r="BQ1450" s="46"/>
      <c r="BR1450" s="46"/>
      <c r="BS1450" s="46"/>
      <c r="BT1450" s="46"/>
      <c r="BU1450" s="46"/>
      <c r="BV1450" s="46"/>
    </row>
    <row r="1451" spans="1:74" x14ac:dyDescent="0.2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143"/>
      <c r="BG1451" s="46"/>
      <c r="BH1451" s="46"/>
      <c r="BI1451" s="46"/>
      <c r="BJ1451" s="46"/>
      <c r="BK1451" s="46"/>
      <c r="BL1451" s="46"/>
      <c r="BM1451" s="46"/>
      <c r="BN1451" s="46"/>
      <c r="BO1451" s="46"/>
      <c r="BP1451" s="46"/>
      <c r="BQ1451" s="46"/>
      <c r="BR1451" s="46"/>
      <c r="BS1451" s="46"/>
      <c r="BT1451" s="46"/>
      <c r="BU1451" s="46"/>
      <c r="BV1451" s="46"/>
    </row>
    <row r="1452" spans="1:74" x14ac:dyDescent="0.2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  <c r="BE1452" s="46"/>
      <c r="BF1452" s="143"/>
      <c r="BG1452" s="46"/>
      <c r="BH1452" s="46"/>
      <c r="BI1452" s="46"/>
      <c r="BJ1452" s="46"/>
      <c r="BK1452" s="46"/>
      <c r="BL1452" s="46"/>
      <c r="BM1452" s="46"/>
      <c r="BN1452" s="46"/>
      <c r="BO1452" s="46"/>
      <c r="BP1452" s="46"/>
      <c r="BQ1452" s="46"/>
      <c r="BR1452" s="46"/>
      <c r="BS1452" s="46"/>
      <c r="BT1452" s="46"/>
      <c r="BU1452" s="46"/>
      <c r="BV1452" s="46"/>
    </row>
    <row r="1453" spans="1:74" x14ac:dyDescent="0.2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143"/>
      <c r="BG1453" s="46"/>
      <c r="BH1453" s="46"/>
      <c r="BI1453" s="46"/>
      <c r="BJ1453" s="46"/>
      <c r="BK1453" s="46"/>
      <c r="BL1453" s="46"/>
      <c r="BM1453" s="46"/>
      <c r="BN1453" s="46"/>
      <c r="BO1453" s="46"/>
      <c r="BP1453" s="46"/>
      <c r="BQ1453" s="46"/>
      <c r="BR1453" s="46"/>
      <c r="BS1453" s="46"/>
      <c r="BT1453" s="46"/>
      <c r="BU1453" s="46"/>
      <c r="BV1453" s="46"/>
    </row>
    <row r="1454" spans="1:74" x14ac:dyDescent="0.2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143"/>
      <c r="BG1454" s="46"/>
      <c r="BH1454" s="46"/>
      <c r="BI1454" s="46"/>
      <c r="BJ1454" s="46"/>
      <c r="BK1454" s="46"/>
      <c r="BL1454" s="46"/>
      <c r="BM1454" s="46"/>
      <c r="BN1454" s="46"/>
      <c r="BO1454" s="46"/>
      <c r="BP1454" s="46"/>
      <c r="BQ1454" s="46"/>
      <c r="BR1454" s="46"/>
      <c r="BS1454" s="46"/>
      <c r="BT1454" s="46"/>
      <c r="BU1454" s="46"/>
      <c r="BV1454" s="46"/>
    </row>
    <row r="1455" spans="1:74" x14ac:dyDescent="0.2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143"/>
      <c r="BG1455" s="46"/>
      <c r="BH1455" s="46"/>
      <c r="BI1455" s="46"/>
      <c r="BJ1455" s="46"/>
      <c r="BK1455" s="46"/>
      <c r="BL1455" s="46"/>
      <c r="BM1455" s="46"/>
      <c r="BN1455" s="46"/>
      <c r="BO1455" s="46"/>
      <c r="BP1455" s="46"/>
      <c r="BQ1455" s="46"/>
      <c r="BR1455" s="46"/>
      <c r="BS1455" s="46"/>
      <c r="BT1455" s="46"/>
      <c r="BU1455" s="46"/>
      <c r="BV1455" s="46"/>
    </row>
    <row r="1456" spans="1:74" x14ac:dyDescent="0.2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143"/>
      <c r="BG1456" s="46"/>
      <c r="BH1456" s="46"/>
      <c r="BI1456" s="46"/>
      <c r="BJ1456" s="46"/>
      <c r="BK1456" s="46"/>
      <c r="BL1456" s="46"/>
      <c r="BM1456" s="46"/>
      <c r="BN1456" s="46"/>
      <c r="BO1456" s="46"/>
      <c r="BP1456" s="46"/>
      <c r="BQ1456" s="46"/>
      <c r="BR1456" s="46"/>
      <c r="BS1456" s="46"/>
      <c r="BT1456" s="46"/>
      <c r="BU1456" s="46"/>
      <c r="BV1456" s="46"/>
    </row>
    <row r="1457" spans="1:74" x14ac:dyDescent="0.2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143"/>
      <c r="BG1457" s="46"/>
      <c r="BH1457" s="46"/>
      <c r="BI1457" s="46"/>
      <c r="BJ1457" s="46"/>
      <c r="BK1457" s="46"/>
      <c r="BL1457" s="46"/>
      <c r="BM1457" s="46"/>
      <c r="BN1457" s="46"/>
      <c r="BO1457" s="46"/>
      <c r="BP1457" s="46"/>
      <c r="BQ1457" s="46"/>
      <c r="BR1457" s="46"/>
      <c r="BS1457" s="46"/>
      <c r="BT1457" s="46"/>
      <c r="BU1457" s="46"/>
      <c r="BV1457" s="46"/>
    </row>
    <row r="1458" spans="1:74" x14ac:dyDescent="0.2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143"/>
      <c r="BG1458" s="46"/>
      <c r="BH1458" s="46"/>
      <c r="BI1458" s="46"/>
      <c r="BJ1458" s="46"/>
      <c r="BK1458" s="46"/>
      <c r="BL1458" s="46"/>
      <c r="BM1458" s="46"/>
      <c r="BN1458" s="46"/>
      <c r="BO1458" s="46"/>
      <c r="BP1458" s="46"/>
      <c r="BQ1458" s="46"/>
      <c r="BR1458" s="46"/>
      <c r="BS1458" s="46"/>
      <c r="BT1458" s="46"/>
      <c r="BU1458" s="46"/>
      <c r="BV1458" s="46"/>
    </row>
    <row r="1459" spans="1:74" x14ac:dyDescent="0.2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143"/>
      <c r="BG1459" s="46"/>
      <c r="BH1459" s="46"/>
      <c r="BI1459" s="46"/>
      <c r="BJ1459" s="46"/>
      <c r="BK1459" s="46"/>
      <c r="BL1459" s="46"/>
      <c r="BM1459" s="46"/>
      <c r="BN1459" s="46"/>
      <c r="BO1459" s="46"/>
      <c r="BP1459" s="46"/>
      <c r="BQ1459" s="46"/>
      <c r="BR1459" s="46"/>
      <c r="BS1459" s="46"/>
      <c r="BT1459" s="46"/>
      <c r="BU1459" s="46"/>
      <c r="BV1459" s="46"/>
    </row>
    <row r="1460" spans="1:74" x14ac:dyDescent="0.2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143"/>
      <c r="BG1460" s="46"/>
      <c r="BH1460" s="46"/>
      <c r="BI1460" s="46"/>
      <c r="BJ1460" s="46"/>
      <c r="BK1460" s="46"/>
      <c r="BL1460" s="46"/>
      <c r="BM1460" s="46"/>
      <c r="BN1460" s="46"/>
      <c r="BO1460" s="46"/>
      <c r="BP1460" s="46"/>
      <c r="BQ1460" s="46"/>
      <c r="BR1460" s="46"/>
      <c r="BS1460" s="46"/>
      <c r="BT1460" s="46"/>
      <c r="BU1460" s="46"/>
      <c r="BV1460" s="46"/>
    </row>
    <row r="1461" spans="1:74" x14ac:dyDescent="0.2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143"/>
      <c r="BG1461" s="46"/>
      <c r="BH1461" s="46"/>
      <c r="BI1461" s="46"/>
      <c r="BJ1461" s="46"/>
      <c r="BK1461" s="46"/>
      <c r="BL1461" s="46"/>
      <c r="BM1461" s="46"/>
      <c r="BN1461" s="46"/>
      <c r="BO1461" s="46"/>
      <c r="BP1461" s="46"/>
      <c r="BQ1461" s="46"/>
      <c r="BR1461" s="46"/>
      <c r="BS1461" s="46"/>
      <c r="BT1461" s="46"/>
      <c r="BU1461" s="46"/>
      <c r="BV1461" s="46"/>
    </row>
    <row r="1462" spans="1:74" x14ac:dyDescent="0.2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143"/>
      <c r="BG1462" s="46"/>
      <c r="BH1462" s="46"/>
      <c r="BI1462" s="46"/>
      <c r="BJ1462" s="46"/>
      <c r="BK1462" s="46"/>
      <c r="BL1462" s="46"/>
      <c r="BM1462" s="46"/>
      <c r="BN1462" s="46"/>
      <c r="BO1462" s="46"/>
      <c r="BP1462" s="46"/>
      <c r="BQ1462" s="46"/>
      <c r="BR1462" s="46"/>
      <c r="BS1462" s="46"/>
      <c r="BT1462" s="46"/>
      <c r="BU1462" s="46"/>
      <c r="BV1462" s="46"/>
    </row>
    <row r="1463" spans="1:74" x14ac:dyDescent="0.2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143"/>
      <c r="BG1463" s="46"/>
      <c r="BH1463" s="46"/>
      <c r="BI1463" s="46"/>
      <c r="BJ1463" s="46"/>
      <c r="BK1463" s="46"/>
      <c r="BL1463" s="46"/>
      <c r="BM1463" s="46"/>
      <c r="BN1463" s="46"/>
      <c r="BO1463" s="46"/>
      <c r="BP1463" s="46"/>
      <c r="BQ1463" s="46"/>
      <c r="BR1463" s="46"/>
      <c r="BS1463" s="46"/>
      <c r="BT1463" s="46"/>
      <c r="BU1463" s="46"/>
      <c r="BV1463" s="46"/>
    </row>
    <row r="1464" spans="1:74" x14ac:dyDescent="0.2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143"/>
      <c r="BG1464" s="46"/>
      <c r="BH1464" s="46"/>
      <c r="BI1464" s="46"/>
      <c r="BJ1464" s="46"/>
      <c r="BK1464" s="46"/>
      <c r="BL1464" s="46"/>
      <c r="BM1464" s="46"/>
      <c r="BN1464" s="46"/>
      <c r="BO1464" s="46"/>
      <c r="BP1464" s="46"/>
      <c r="BQ1464" s="46"/>
      <c r="BR1464" s="46"/>
      <c r="BS1464" s="46"/>
      <c r="BT1464" s="46"/>
      <c r="BU1464" s="46"/>
      <c r="BV1464" s="46"/>
    </row>
    <row r="1465" spans="1:74" x14ac:dyDescent="0.2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143"/>
      <c r="BG1465" s="46"/>
      <c r="BH1465" s="46"/>
      <c r="BI1465" s="46"/>
      <c r="BJ1465" s="46"/>
      <c r="BK1465" s="46"/>
      <c r="BL1465" s="46"/>
      <c r="BM1465" s="46"/>
      <c r="BN1465" s="46"/>
      <c r="BO1465" s="46"/>
      <c r="BP1465" s="46"/>
      <c r="BQ1465" s="46"/>
      <c r="BR1465" s="46"/>
      <c r="BS1465" s="46"/>
      <c r="BT1465" s="46"/>
      <c r="BU1465" s="46"/>
      <c r="BV1465" s="46"/>
    </row>
    <row r="1466" spans="1:74" x14ac:dyDescent="0.2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  <c r="BE1466" s="46"/>
      <c r="BF1466" s="143"/>
      <c r="BG1466" s="46"/>
      <c r="BH1466" s="46"/>
      <c r="BI1466" s="46"/>
      <c r="BJ1466" s="46"/>
      <c r="BK1466" s="46"/>
      <c r="BL1466" s="46"/>
      <c r="BM1466" s="46"/>
      <c r="BN1466" s="46"/>
      <c r="BO1466" s="46"/>
      <c r="BP1466" s="46"/>
      <c r="BQ1466" s="46"/>
      <c r="BR1466" s="46"/>
      <c r="BS1466" s="46"/>
      <c r="BT1466" s="46"/>
      <c r="BU1466" s="46"/>
      <c r="BV1466" s="46"/>
    </row>
    <row r="1467" spans="1:74" x14ac:dyDescent="0.2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  <c r="BE1467" s="46"/>
      <c r="BF1467" s="143"/>
      <c r="BG1467" s="46"/>
      <c r="BH1467" s="46"/>
      <c r="BI1467" s="46"/>
      <c r="BJ1467" s="46"/>
      <c r="BK1467" s="46"/>
      <c r="BL1467" s="46"/>
      <c r="BM1467" s="46"/>
      <c r="BN1467" s="46"/>
      <c r="BO1467" s="46"/>
      <c r="BP1467" s="46"/>
      <c r="BQ1467" s="46"/>
      <c r="BR1467" s="46"/>
      <c r="BS1467" s="46"/>
      <c r="BT1467" s="46"/>
      <c r="BU1467" s="46"/>
      <c r="BV1467" s="46"/>
    </row>
    <row r="1468" spans="1:74" x14ac:dyDescent="0.2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  <c r="BE1468" s="46"/>
      <c r="BF1468" s="143"/>
      <c r="BG1468" s="46"/>
      <c r="BH1468" s="46"/>
      <c r="BI1468" s="46"/>
      <c r="BJ1468" s="46"/>
      <c r="BK1468" s="46"/>
      <c r="BL1468" s="46"/>
      <c r="BM1468" s="46"/>
      <c r="BN1468" s="46"/>
      <c r="BO1468" s="46"/>
      <c r="BP1468" s="46"/>
      <c r="BQ1468" s="46"/>
      <c r="BR1468" s="46"/>
      <c r="BS1468" s="46"/>
      <c r="BT1468" s="46"/>
      <c r="BU1468" s="46"/>
      <c r="BV1468" s="46"/>
    </row>
    <row r="1469" spans="1:74" x14ac:dyDescent="0.2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  <c r="BE1469" s="46"/>
      <c r="BF1469" s="143"/>
      <c r="BG1469" s="46"/>
      <c r="BH1469" s="46"/>
      <c r="BI1469" s="46"/>
      <c r="BJ1469" s="46"/>
      <c r="BK1469" s="46"/>
      <c r="BL1469" s="46"/>
      <c r="BM1469" s="46"/>
      <c r="BN1469" s="46"/>
      <c r="BO1469" s="46"/>
      <c r="BP1469" s="46"/>
      <c r="BQ1469" s="46"/>
      <c r="BR1469" s="46"/>
      <c r="BS1469" s="46"/>
      <c r="BT1469" s="46"/>
      <c r="BU1469" s="46"/>
      <c r="BV1469" s="46"/>
    </row>
    <row r="1470" spans="1:74" x14ac:dyDescent="0.2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  <c r="BE1470" s="46"/>
      <c r="BF1470" s="143"/>
      <c r="BG1470" s="46"/>
      <c r="BH1470" s="46"/>
      <c r="BI1470" s="46"/>
      <c r="BJ1470" s="46"/>
      <c r="BK1470" s="46"/>
      <c r="BL1470" s="46"/>
      <c r="BM1470" s="46"/>
      <c r="BN1470" s="46"/>
      <c r="BO1470" s="46"/>
      <c r="BP1470" s="46"/>
      <c r="BQ1470" s="46"/>
      <c r="BR1470" s="46"/>
      <c r="BS1470" s="46"/>
      <c r="BT1470" s="46"/>
      <c r="BU1470" s="46"/>
      <c r="BV1470" s="46"/>
    </row>
    <row r="1471" spans="1:74" x14ac:dyDescent="0.2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  <c r="BE1471" s="46"/>
      <c r="BF1471" s="143"/>
      <c r="BG1471" s="46"/>
      <c r="BH1471" s="46"/>
      <c r="BI1471" s="46"/>
      <c r="BJ1471" s="46"/>
      <c r="BK1471" s="46"/>
      <c r="BL1471" s="46"/>
      <c r="BM1471" s="46"/>
      <c r="BN1471" s="46"/>
      <c r="BO1471" s="46"/>
      <c r="BP1471" s="46"/>
      <c r="BQ1471" s="46"/>
      <c r="BR1471" s="46"/>
      <c r="BS1471" s="46"/>
      <c r="BT1471" s="46"/>
      <c r="BU1471" s="46"/>
      <c r="BV1471" s="46"/>
    </row>
    <row r="1472" spans="1:74" x14ac:dyDescent="0.2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143"/>
      <c r="BG1472" s="46"/>
      <c r="BH1472" s="46"/>
      <c r="BI1472" s="46"/>
      <c r="BJ1472" s="46"/>
      <c r="BK1472" s="46"/>
      <c r="BL1472" s="46"/>
      <c r="BM1472" s="46"/>
      <c r="BN1472" s="46"/>
      <c r="BO1472" s="46"/>
      <c r="BP1472" s="46"/>
      <c r="BQ1472" s="46"/>
      <c r="BR1472" s="46"/>
      <c r="BS1472" s="46"/>
      <c r="BT1472" s="46"/>
      <c r="BU1472" s="46"/>
      <c r="BV1472" s="46"/>
    </row>
    <row r="1473" spans="1:74" x14ac:dyDescent="0.2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143"/>
      <c r="BG1473" s="46"/>
      <c r="BH1473" s="46"/>
      <c r="BI1473" s="46"/>
      <c r="BJ1473" s="46"/>
      <c r="BK1473" s="46"/>
      <c r="BL1473" s="46"/>
      <c r="BM1473" s="46"/>
      <c r="BN1473" s="46"/>
      <c r="BO1473" s="46"/>
      <c r="BP1473" s="46"/>
      <c r="BQ1473" s="46"/>
      <c r="BR1473" s="46"/>
      <c r="BS1473" s="46"/>
      <c r="BT1473" s="46"/>
      <c r="BU1473" s="46"/>
      <c r="BV1473" s="46"/>
    </row>
    <row r="1474" spans="1:74" x14ac:dyDescent="0.2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143"/>
      <c r="BG1474" s="46"/>
      <c r="BH1474" s="46"/>
      <c r="BI1474" s="46"/>
      <c r="BJ1474" s="46"/>
      <c r="BK1474" s="46"/>
      <c r="BL1474" s="46"/>
      <c r="BM1474" s="46"/>
      <c r="BN1474" s="46"/>
      <c r="BO1474" s="46"/>
      <c r="BP1474" s="46"/>
      <c r="BQ1474" s="46"/>
      <c r="BR1474" s="46"/>
      <c r="BS1474" s="46"/>
      <c r="BT1474" s="46"/>
      <c r="BU1474" s="46"/>
      <c r="BV1474" s="46"/>
    </row>
    <row r="1475" spans="1:74" x14ac:dyDescent="0.2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143"/>
      <c r="BG1475" s="46"/>
      <c r="BH1475" s="46"/>
      <c r="BI1475" s="46"/>
      <c r="BJ1475" s="46"/>
      <c r="BK1475" s="46"/>
      <c r="BL1475" s="46"/>
      <c r="BM1475" s="46"/>
      <c r="BN1475" s="46"/>
      <c r="BO1475" s="46"/>
      <c r="BP1475" s="46"/>
      <c r="BQ1475" s="46"/>
      <c r="BR1475" s="46"/>
      <c r="BS1475" s="46"/>
      <c r="BT1475" s="46"/>
      <c r="BU1475" s="46"/>
      <c r="BV1475" s="46"/>
    </row>
    <row r="1476" spans="1:74" x14ac:dyDescent="0.2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  <c r="BE1476" s="46"/>
      <c r="BF1476" s="143"/>
      <c r="BG1476" s="46"/>
      <c r="BH1476" s="46"/>
      <c r="BI1476" s="46"/>
      <c r="BJ1476" s="46"/>
      <c r="BK1476" s="46"/>
      <c r="BL1476" s="46"/>
      <c r="BM1476" s="46"/>
      <c r="BN1476" s="46"/>
      <c r="BO1476" s="46"/>
      <c r="BP1476" s="46"/>
      <c r="BQ1476" s="46"/>
      <c r="BR1476" s="46"/>
      <c r="BS1476" s="46"/>
      <c r="BT1476" s="46"/>
      <c r="BU1476" s="46"/>
      <c r="BV1476" s="46"/>
    </row>
    <row r="1477" spans="1:74" x14ac:dyDescent="0.2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  <c r="BE1477" s="46"/>
      <c r="BF1477" s="143"/>
      <c r="BG1477" s="46"/>
      <c r="BH1477" s="46"/>
      <c r="BI1477" s="46"/>
      <c r="BJ1477" s="46"/>
      <c r="BK1477" s="46"/>
      <c r="BL1477" s="46"/>
      <c r="BM1477" s="46"/>
      <c r="BN1477" s="46"/>
      <c r="BO1477" s="46"/>
      <c r="BP1477" s="46"/>
      <c r="BQ1477" s="46"/>
      <c r="BR1477" s="46"/>
      <c r="BS1477" s="46"/>
      <c r="BT1477" s="46"/>
      <c r="BU1477" s="46"/>
      <c r="BV1477" s="46"/>
    </row>
    <row r="1478" spans="1:74" x14ac:dyDescent="0.2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  <c r="BE1478" s="46"/>
      <c r="BF1478" s="143"/>
      <c r="BG1478" s="46"/>
      <c r="BH1478" s="46"/>
      <c r="BI1478" s="46"/>
      <c r="BJ1478" s="46"/>
      <c r="BK1478" s="46"/>
      <c r="BL1478" s="46"/>
      <c r="BM1478" s="46"/>
      <c r="BN1478" s="46"/>
      <c r="BO1478" s="46"/>
      <c r="BP1478" s="46"/>
      <c r="BQ1478" s="46"/>
      <c r="BR1478" s="46"/>
      <c r="BS1478" s="46"/>
      <c r="BT1478" s="46"/>
      <c r="BU1478" s="46"/>
      <c r="BV1478" s="46"/>
    </row>
    <row r="1479" spans="1:74" x14ac:dyDescent="0.2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  <c r="BE1479" s="46"/>
      <c r="BF1479" s="143"/>
      <c r="BG1479" s="46"/>
      <c r="BH1479" s="46"/>
      <c r="BI1479" s="46"/>
      <c r="BJ1479" s="46"/>
      <c r="BK1479" s="46"/>
      <c r="BL1479" s="46"/>
      <c r="BM1479" s="46"/>
      <c r="BN1479" s="46"/>
      <c r="BO1479" s="46"/>
      <c r="BP1479" s="46"/>
      <c r="BQ1479" s="46"/>
      <c r="BR1479" s="46"/>
      <c r="BS1479" s="46"/>
      <c r="BT1479" s="46"/>
      <c r="BU1479" s="46"/>
      <c r="BV1479" s="46"/>
    </row>
    <row r="1480" spans="1:74" x14ac:dyDescent="0.2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143"/>
      <c r="BG1480" s="46"/>
      <c r="BH1480" s="46"/>
      <c r="BI1480" s="46"/>
      <c r="BJ1480" s="46"/>
      <c r="BK1480" s="46"/>
      <c r="BL1480" s="46"/>
      <c r="BM1480" s="46"/>
      <c r="BN1480" s="46"/>
      <c r="BO1480" s="46"/>
      <c r="BP1480" s="46"/>
      <c r="BQ1480" s="46"/>
      <c r="BR1480" s="46"/>
      <c r="BS1480" s="46"/>
      <c r="BT1480" s="46"/>
      <c r="BU1480" s="46"/>
      <c r="BV1480" s="46"/>
    </row>
    <row r="1481" spans="1:74" x14ac:dyDescent="0.2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143"/>
      <c r="BG1481" s="46"/>
      <c r="BH1481" s="46"/>
      <c r="BI1481" s="46"/>
      <c r="BJ1481" s="46"/>
      <c r="BK1481" s="46"/>
      <c r="BL1481" s="46"/>
      <c r="BM1481" s="46"/>
      <c r="BN1481" s="46"/>
      <c r="BO1481" s="46"/>
      <c r="BP1481" s="46"/>
      <c r="BQ1481" s="46"/>
      <c r="BR1481" s="46"/>
      <c r="BS1481" s="46"/>
      <c r="BT1481" s="46"/>
      <c r="BU1481" s="46"/>
      <c r="BV1481" s="46"/>
    </row>
    <row r="1482" spans="1:74" x14ac:dyDescent="0.2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  <c r="BE1482" s="46"/>
      <c r="BF1482" s="143"/>
      <c r="BG1482" s="46"/>
      <c r="BH1482" s="46"/>
      <c r="BI1482" s="46"/>
      <c r="BJ1482" s="46"/>
      <c r="BK1482" s="46"/>
      <c r="BL1482" s="46"/>
      <c r="BM1482" s="46"/>
      <c r="BN1482" s="46"/>
      <c r="BO1482" s="46"/>
      <c r="BP1482" s="46"/>
      <c r="BQ1482" s="46"/>
      <c r="BR1482" s="46"/>
      <c r="BS1482" s="46"/>
      <c r="BT1482" s="46"/>
      <c r="BU1482" s="46"/>
      <c r="BV1482" s="46"/>
    </row>
    <row r="1483" spans="1:74" x14ac:dyDescent="0.2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  <c r="BE1483" s="46"/>
      <c r="BF1483" s="143"/>
      <c r="BG1483" s="46"/>
      <c r="BH1483" s="46"/>
      <c r="BI1483" s="46"/>
      <c r="BJ1483" s="46"/>
      <c r="BK1483" s="46"/>
      <c r="BL1483" s="46"/>
      <c r="BM1483" s="46"/>
      <c r="BN1483" s="46"/>
      <c r="BO1483" s="46"/>
      <c r="BP1483" s="46"/>
      <c r="BQ1483" s="46"/>
      <c r="BR1483" s="46"/>
      <c r="BS1483" s="46"/>
      <c r="BT1483" s="46"/>
      <c r="BU1483" s="46"/>
      <c r="BV1483" s="46"/>
    </row>
    <row r="1484" spans="1:74" x14ac:dyDescent="0.2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  <c r="BE1484" s="46"/>
      <c r="BF1484" s="143"/>
      <c r="BG1484" s="46"/>
      <c r="BH1484" s="46"/>
      <c r="BI1484" s="46"/>
      <c r="BJ1484" s="46"/>
      <c r="BK1484" s="46"/>
      <c r="BL1484" s="46"/>
      <c r="BM1484" s="46"/>
      <c r="BN1484" s="46"/>
      <c r="BO1484" s="46"/>
      <c r="BP1484" s="46"/>
      <c r="BQ1484" s="46"/>
      <c r="BR1484" s="46"/>
      <c r="BS1484" s="46"/>
      <c r="BT1484" s="46"/>
      <c r="BU1484" s="46"/>
      <c r="BV1484" s="46"/>
    </row>
    <row r="1485" spans="1:74" x14ac:dyDescent="0.2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  <c r="BE1485" s="46"/>
      <c r="BF1485" s="143"/>
      <c r="BG1485" s="46"/>
      <c r="BH1485" s="46"/>
      <c r="BI1485" s="46"/>
      <c r="BJ1485" s="46"/>
      <c r="BK1485" s="46"/>
      <c r="BL1485" s="46"/>
      <c r="BM1485" s="46"/>
      <c r="BN1485" s="46"/>
      <c r="BO1485" s="46"/>
      <c r="BP1485" s="46"/>
      <c r="BQ1485" s="46"/>
      <c r="BR1485" s="46"/>
      <c r="BS1485" s="46"/>
      <c r="BT1485" s="46"/>
      <c r="BU1485" s="46"/>
      <c r="BV1485" s="46"/>
    </row>
    <row r="1486" spans="1:74" x14ac:dyDescent="0.2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143"/>
      <c r="BG1486" s="46"/>
      <c r="BH1486" s="46"/>
      <c r="BI1486" s="46"/>
      <c r="BJ1486" s="46"/>
      <c r="BK1486" s="46"/>
      <c r="BL1486" s="46"/>
      <c r="BM1486" s="46"/>
      <c r="BN1486" s="46"/>
      <c r="BO1486" s="46"/>
      <c r="BP1486" s="46"/>
      <c r="BQ1486" s="46"/>
      <c r="BR1486" s="46"/>
      <c r="BS1486" s="46"/>
      <c r="BT1486" s="46"/>
      <c r="BU1486" s="46"/>
      <c r="BV1486" s="46"/>
    </row>
    <row r="1487" spans="1:74" x14ac:dyDescent="0.2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  <c r="BE1487" s="46"/>
      <c r="BF1487" s="143"/>
      <c r="BG1487" s="46"/>
      <c r="BH1487" s="46"/>
      <c r="BI1487" s="46"/>
      <c r="BJ1487" s="46"/>
      <c r="BK1487" s="46"/>
      <c r="BL1487" s="46"/>
      <c r="BM1487" s="46"/>
      <c r="BN1487" s="46"/>
      <c r="BO1487" s="46"/>
      <c r="BP1487" s="46"/>
      <c r="BQ1487" s="46"/>
      <c r="BR1487" s="46"/>
      <c r="BS1487" s="46"/>
      <c r="BT1487" s="46"/>
      <c r="BU1487" s="46"/>
      <c r="BV1487" s="46"/>
    </row>
    <row r="1488" spans="1:74" x14ac:dyDescent="0.2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  <c r="BE1488" s="46"/>
      <c r="BF1488" s="143"/>
      <c r="BG1488" s="46"/>
      <c r="BH1488" s="46"/>
      <c r="BI1488" s="46"/>
      <c r="BJ1488" s="46"/>
      <c r="BK1488" s="46"/>
      <c r="BL1488" s="46"/>
      <c r="BM1488" s="46"/>
      <c r="BN1488" s="46"/>
      <c r="BO1488" s="46"/>
      <c r="BP1488" s="46"/>
      <c r="BQ1488" s="46"/>
      <c r="BR1488" s="46"/>
      <c r="BS1488" s="46"/>
      <c r="BT1488" s="46"/>
      <c r="BU1488" s="46"/>
      <c r="BV1488" s="46"/>
    </row>
    <row r="1489" spans="1:74" x14ac:dyDescent="0.2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143"/>
      <c r="BG1489" s="46"/>
      <c r="BH1489" s="46"/>
      <c r="BI1489" s="46"/>
      <c r="BJ1489" s="46"/>
      <c r="BK1489" s="46"/>
      <c r="BL1489" s="46"/>
      <c r="BM1489" s="46"/>
      <c r="BN1489" s="46"/>
      <c r="BO1489" s="46"/>
      <c r="BP1489" s="46"/>
      <c r="BQ1489" s="46"/>
      <c r="BR1489" s="46"/>
      <c r="BS1489" s="46"/>
      <c r="BT1489" s="46"/>
      <c r="BU1489" s="46"/>
      <c r="BV1489" s="46"/>
    </row>
    <row r="1490" spans="1:74" x14ac:dyDescent="0.2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143"/>
      <c r="BG1490" s="46"/>
      <c r="BH1490" s="46"/>
      <c r="BI1490" s="46"/>
      <c r="BJ1490" s="46"/>
      <c r="BK1490" s="46"/>
      <c r="BL1490" s="46"/>
      <c r="BM1490" s="46"/>
      <c r="BN1490" s="46"/>
      <c r="BO1490" s="46"/>
      <c r="BP1490" s="46"/>
      <c r="BQ1490" s="46"/>
      <c r="BR1490" s="46"/>
      <c r="BS1490" s="46"/>
      <c r="BT1490" s="46"/>
      <c r="BU1490" s="46"/>
      <c r="BV1490" s="46"/>
    </row>
    <row r="1491" spans="1:74" x14ac:dyDescent="0.2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143"/>
      <c r="BG1491" s="46"/>
      <c r="BH1491" s="46"/>
      <c r="BI1491" s="46"/>
      <c r="BJ1491" s="46"/>
      <c r="BK1491" s="46"/>
      <c r="BL1491" s="46"/>
      <c r="BM1491" s="46"/>
      <c r="BN1491" s="46"/>
      <c r="BO1491" s="46"/>
      <c r="BP1491" s="46"/>
      <c r="BQ1491" s="46"/>
      <c r="BR1491" s="46"/>
      <c r="BS1491" s="46"/>
      <c r="BT1491" s="46"/>
      <c r="BU1491" s="46"/>
      <c r="BV1491" s="46"/>
    </row>
    <row r="1492" spans="1:74" x14ac:dyDescent="0.2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143"/>
      <c r="BG1492" s="46"/>
      <c r="BH1492" s="46"/>
      <c r="BI1492" s="46"/>
      <c r="BJ1492" s="46"/>
      <c r="BK1492" s="46"/>
      <c r="BL1492" s="46"/>
      <c r="BM1492" s="46"/>
      <c r="BN1492" s="46"/>
      <c r="BO1492" s="46"/>
      <c r="BP1492" s="46"/>
      <c r="BQ1492" s="46"/>
      <c r="BR1492" s="46"/>
      <c r="BS1492" s="46"/>
      <c r="BT1492" s="46"/>
      <c r="BU1492" s="46"/>
      <c r="BV1492" s="46"/>
    </row>
    <row r="1493" spans="1:74" x14ac:dyDescent="0.2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  <c r="BE1493" s="46"/>
      <c r="BF1493" s="143"/>
      <c r="BG1493" s="46"/>
      <c r="BH1493" s="46"/>
      <c r="BI1493" s="46"/>
      <c r="BJ1493" s="46"/>
      <c r="BK1493" s="46"/>
      <c r="BL1493" s="46"/>
      <c r="BM1493" s="46"/>
      <c r="BN1493" s="46"/>
      <c r="BO1493" s="46"/>
      <c r="BP1493" s="46"/>
      <c r="BQ1493" s="46"/>
      <c r="BR1493" s="46"/>
      <c r="BS1493" s="46"/>
      <c r="BT1493" s="46"/>
      <c r="BU1493" s="46"/>
      <c r="BV1493" s="46"/>
    </row>
    <row r="1494" spans="1:74" x14ac:dyDescent="0.2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143"/>
      <c r="BG1494" s="46"/>
      <c r="BH1494" s="46"/>
      <c r="BI1494" s="46"/>
      <c r="BJ1494" s="46"/>
      <c r="BK1494" s="46"/>
      <c r="BL1494" s="46"/>
      <c r="BM1494" s="46"/>
      <c r="BN1494" s="46"/>
      <c r="BO1494" s="46"/>
      <c r="BP1494" s="46"/>
      <c r="BQ1494" s="46"/>
      <c r="BR1494" s="46"/>
      <c r="BS1494" s="46"/>
      <c r="BT1494" s="46"/>
      <c r="BU1494" s="46"/>
      <c r="BV1494" s="46"/>
    </row>
    <row r="1495" spans="1:74" x14ac:dyDescent="0.2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  <c r="BE1495" s="46"/>
      <c r="BF1495" s="143"/>
      <c r="BG1495" s="46"/>
      <c r="BH1495" s="46"/>
      <c r="BI1495" s="46"/>
      <c r="BJ1495" s="46"/>
      <c r="BK1495" s="46"/>
      <c r="BL1495" s="46"/>
      <c r="BM1495" s="46"/>
      <c r="BN1495" s="46"/>
      <c r="BO1495" s="46"/>
      <c r="BP1495" s="46"/>
      <c r="BQ1495" s="46"/>
      <c r="BR1495" s="46"/>
      <c r="BS1495" s="46"/>
      <c r="BT1495" s="46"/>
      <c r="BU1495" s="46"/>
      <c r="BV1495" s="46"/>
    </row>
    <row r="1496" spans="1:74" x14ac:dyDescent="0.2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143"/>
      <c r="BG1496" s="46"/>
      <c r="BH1496" s="46"/>
      <c r="BI1496" s="46"/>
      <c r="BJ1496" s="46"/>
      <c r="BK1496" s="46"/>
      <c r="BL1496" s="46"/>
      <c r="BM1496" s="46"/>
      <c r="BN1496" s="46"/>
      <c r="BO1496" s="46"/>
      <c r="BP1496" s="46"/>
      <c r="BQ1496" s="46"/>
      <c r="BR1496" s="46"/>
      <c r="BS1496" s="46"/>
      <c r="BT1496" s="46"/>
      <c r="BU1496" s="46"/>
      <c r="BV1496" s="46"/>
    </row>
    <row r="1497" spans="1:74" x14ac:dyDescent="0.2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  <c r="BE1497" s="46"/>
      <c r="BF1497" s="143"/>
      <c r="BG1497" s="46"/>
      <c r="BH1497" s="46"/>
      <c r="BI1497" s="46"/>
      <c r="BJ1497" s="46"/>
      <c r="BK1497" s="46"/>
      <c r="BL1497" s="46"/>
      <c r="BM1497" s="46"/>
      <c r="BN1497" s="46"/>
      <c r="BO1497" s="46"/>
      <c r="BP1497" s="46"/>
      <c r="BQ1497" s="46"/>
      <c r="BR1497" s="46"/>
      <c r="BS1497" s="46"/>
      <c r="BT1497" s="46"/>
      <c r="BU1497" s="46"/>
      <c r="BV1497" s="46"/>
    </row>
    <row r="1498" spans="1:74" x14ac:dyDescent="0.2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  <c r="BE1498" s="46"/>
      <c r="BF1498" s="143"/>
      <c r="BG1498" s="46"/>
      <c r="BH1498" s="46"/>
      <c r="BI1498" s="46"/>
      <c r="BJ1498" s="46"/>
      <c r="BK1498" s="46"/>
      <c r="BL1498" s="46"/>
      <c r="BM1498" s="46"/>
      <c r="BN1498" s="46"/>
      <c r="BO1498" s="46"/>
      <c r="BP1498" s="46"/>
      <c r="BQ1498" s="46"/>
      <c r="BR1498" s="46"/>
      <c r="BS1498" s="46"/>
      <c r="BT1498" s="46"/>
      <c r="BU1498" s="46"/>
      <c r="BV1498" s="46"/>
    </row>
    <row r="1499" spans="1:74" x14ac:dyDescent="0.2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143"/>
      <c r="BG1499" s="46"/>
      <c r="BH1499" s="46"/>
      <c r="BI1499" s="46"/>
      <c r="BJ1499" s="46"/>
      <c r="BK1499" s="46"/>
      <c r="BL1499" s="46"/>
      <c r="BM1499" s="46"/>
      <c r="BN1499" s="46"/>
      <c r="BO1499" s="46"/>
      <c r="BP1499" s="46"/>
      <c r="BQ1499" s="46"/>
      <c r="BR1499" s="46"/>
      <c r="BS1499" s="46"/>
      <c r="BT1499" s="46"/>
      <c r="BU1499" s="46"/>
      <c r="BV1499" s="46"/>
    </row>
    <row r="1500" spans="1:74" x14ac:dyDescent="0.2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  <c r="BE1500" s="46"/>
      <c r="BF1500" s="143"/>
      <c r="BG1500" s="46"/>
      <c r="BH1500" s="46"/>
      <c r="BI1500" s="46"/>
      <c r="BJ1500" s="46"/>
      <c r="BK1500" s="46"/>
      <c r="BL1500" s="46"/>
      <c r="BM1500" s="46"/>
      <c r="BN1500" s="46"/>
      <c r="BO1500" s="46"/>
      <c r="BP1500" s="46"/>
      <c r="BQ1500" s="46"/>
      <c r="BR1500" s="46"/>
      <c r="BS1500" s="46"/>
      <c r="BT1500" s="46"/>
      <c r="BU1500" s="46"/>
      <c r="BV1500" s="46"/>
    </row>
    <row r="1501" spans="1:74" x14ac:dyDescent="0.2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  <c r="BE1501" s="46"/>
      <c r="BF1501" s="143"/>
      <c r="BG1501" s="46"/>
      <c r="BH1501" s="46"/>
      <c r="BI1501" s="46"/>
      <c r="BJ1501" s="46"/>
      <c r="BK1501" s="46"/>
      <c r="BL1501" s="46"/>
      <c r="BM1501" s="46"/>
      <c r="BN1501" s="46"/>
      <c r="BO1501" s="46"/>
      <c r="BP1501" s="46"/>
      <c r="BQ1501" s="46"/>
      <c r="BR1501" s="46"/>
      <c r="BS1501" s="46"/>
      <c r="BT1501" s="46"/>
      <c r="BU1501" s="46"/>
      <c r="BV1501" s="46"/>
    </row>
    <row r="1502" spans="1:74" x14ac:dyDescent="0.2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  <c r="BE1502" s="46"/>
      <c r="BF1502" s="143"/>
      <c r="BG1502" s="46"/>
      <c r="BH1502" s="46"/>
      <c r="BI1502" s="46"/>
      <c r="BJ1502" s="46"/>
      <c r="BK1502" s="46"/>
      <c r="BL1502" s="46"/>
      <c r="BM1502" s="46"/>
      <c r="BN1502" s="46"/>
      <c r="BO1502" s="46"/>
      <c r="BP1502" s="46"/>
      <c r="BQ1502" s="46"/>
      <c r="BR1502" s="46"/>
      <c r="BS1502" s="46"/>
      <c r="BT1502" s="46"/>
      <c r="BU1502" s="46"/>
      <c r="BV1502" s="46"/>
    </row>
    <row r="1503" spans="1:74" x14ac:dyDescent="0.2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  <c r="BE1503" s="46"/>
      <c r="BF1503" s="143"/>
      <c r="BG1503" s="46"/>
      <c r="BH1503" s="46"/>
      <c r="BI1503" s="46"/>
      <c r="BJ1503" s="46"/>
      <c r="BK1503" s="46"/>
      <c r="BL1503" s="46"/>
      <c r="BM1503" s="46"/>
      <c r="BN1503" s="46"/>
      <c r="BO1503" s="46"/>
      <c r="BP1503" s="46"/>
      <c r="BQ1503" s="46"/>
      <c r="BR1503" s="46"/>
      <c r="BS1503" s="46"/>
      <c r="BT1503" s="46"/>
      <c r="BU1503" s="46"/>
      <c r="BV1503" s="46"/>
    </row>
    <row r="1504" spans="1:74" x14ac:dyDescent="0.2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  <c r="BE1504" s="46"/>
      <c r="BF1504" s="143"/>
      <c r="BG1504" s="46"/>
      <c r="BH1504" s="46"/>
      <c r="BI1504" s="46"/>
      <c r="BJ1504" s="46"/>
      <c r="BK1504" s="46"/>
      <c r="BL1504" s="46"/>
      <c r="BM1504" s="46"/>
      <c r="BN1504" s="46"/>
      <c r="BO1504" s="46"/>
      <c r="BP1504" s="46"/>
      <c r="BQ1504" s="46"/>
      <c r="BR1504" s="46"/>
      <c r="BS1504" s="46"/>
      <c r="BT1504" s="46"/>
      <c r="BU1504" s="46"/>
      <c r="BV1504" s="46"/>
    </row>
    <row r="1505" spans="1:74" x14ac:dyDescent="0.2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  <c r="AW1505" s="46"/>
      <c r="AX1505" s="46"/>
      <c r="AY1505" s="46"/>
      <c r="AZ1505" s="46"/>
      <c r="BA1505" s="46"/>
      <c r="BB1505" s="46"/>
      <c r="BC1505" s="46"/>
      <c r="BD1505" s="46"/>
      <c r="BE1505" s="46"/>
      <c r="BF1505" s="143"/>
      <c r="BG1505" s="46"/>
      <c r="BH1505" s="46"/>
      <c r="BI1505" s="46"/>
      <c r="BJ1505" s="46"/>
      <c r="BK1505" s="46"/>
      <c r="BL1505" s="46"/>
      <c r="BM1505" s="46"/>
      <c r="BN1505" s="46"/>
      <c r="BO1505" s="46"/>
      <c r="BP1505" s="46"/>
      <c r="BQ1505" s="46"/>
      <c r="BR1505" s="46"/>
      <c r="BS1505" s="46"/>
      <c r="BT1505" s="46"/>
      <c r="BU1505" s="46"/>
      <c r="BV1505" s="46"/>
    </row>
    <row r="1506" spans="1:74" x14ac:dyDescent="0.2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  <c r="BE1506" s="46"/>
      <c r="BF1506" s="143"/>
      <c r="BG1506" s="46"/>
      <c r="BH1506" s="46"/>
      <c r="BI1506" s="46"/>
      <c r="BJ1506" s="46"/>
      <c r="BK1506" s="46"/>
      <c r="BL1506" s="46"/>
      <c r="BM1506" s="46"/>
      <c r="BN1506" s="46"/>
      <c r="BO1506" s="46"/>
      <c r="BP1506" s="46"/>
      <c r="BQ1506" s="46"/>
      <c r="BR1506" s="46"/>
      <c r="BS1506" s="46"/>
      <c r="BT1506" s="46"/>
      <c r="BU1506" s="46"/>
      <c r="BV1506" s="46"/>
    </row>
    <row r="1507" spans="1:74" x14ac:dyDescent="0.2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AW1507" s="46"/>
      <c r="AX1507" s="46"/>
      <c r="AY1507" s="46"/>
      <c r="AZ1507" s="46"/>
      <c r="BA1507" s="46"/>
      <c r="BB1507" s="46"/>
      <c r="BC1507" s="46"/>
      <c r="BD1507" s="46"/>
      <c r="BE1507" s="46"/>
      <c r="BF1507" s="143"/>
      <c r="BG1507" s="46"/>
      <c r="BH1507" s="46"/>
      <c r="BI1507" s="46"/>
      <c r="BJ1507" s="46"/>
      <c r="BK1507" s="46"/>
      <c r="BL1507" s="46"/>
      <c r="BM1507" s="46"/>
      <c r="BN1507" s="46"/>
      <c r="BO1507" s="46"/>
      <c r="BP1507" s="46"/>
      <c r="BQ1507" s="46"/>
      <c r="BR1507" s="46"/>
      <c r="BS1507" s="46"/>
      <c r="BT1507" s="46"/>
      <c r="BU1507" s="46"/>
      <c r="BV1507" s="46"/>
    </row>
    <row r="1508" spans="1:74" x14ac:dyDescent="0.2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  <c r="BE1508" s="46"/>
      <c r="BF1508" s="143"/>
      <c r="BG1508" s="46"/>
      <c r="BH1508" s="46"/>
      <c r="BI1508" s="46"/>
      <c r="BJ1508" s="46"/>
      <c r="BK1508" s="46"/>
      <c r="BL1508" s="46"/>
      <c r="BM1508" s="46"/>
      <c r="BN1508" s="46"/>
      <c r="BO1508" s="46"/>
      <c r="BP1508" s="46"/>
      <c r="BQ1508" s="46"/>
      <c r="BR1508" s="46"/>
      <c r="BS1508" s="46"/>
      <c r="BT1508" s="46"/>
      <c r="BU1508" s="46"/>
      <c r="BV1508" s="46"/>
    </row>
    <row r="1509" spans="1:74" x14ac:dyDescent="0.2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  <c r="BE1509" s="46"/>
      <c r="BF1509" s="143"/>
      <c r="BG1509" s="46"/>
      <c r="BH1509" s="46"/>
      <c r="BI1509" s="46"/>
      <c r="BJ1509" s="46"/>
      <c r="BK1509" s="46"/>
      <c r="BL1509" s="46"/>
      <c r="BM1509" s="46"/>
      <c r="BN1509" s="46"/>
      <c r="BO1509" s="46"/>
      <c r="BP1509" s="46"/>
      <c r="BQ1509" s="46"/>
      <c r="BR1509" s="46"/>
      <c r="BS1509" s="46"/>
      <c r="BT1509" s="46"/>
      <c r="BU1509" s="46"/>
      <c r="BV1509" s="46"/>
    </row>
    <row r="1510" spans="1:74" x14ac:dyDescent="0.2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  <c r="BE1510" s="46"/>
      <c r="BF1510" s="143"/>
      <c r="BG1510" s="46"/>
      <c r="BH1510" s="46"/>
      <c r="BI1510" s="46"/>
      <c r="BJ1510" s="46"/>
      <c r="BK1510" s="46"/>
      <c r="BL1510" s="46"/>
      <c r="BM1510" s="46"/>
      <c r="BN1510" s="46"/>
      <c r="BO1510" s="46"/>
      <c r="BP1510" s="46"/>
      <c r="BQ1510" s="46"/>
      <c r="BR1510" s="46"/>
      <c r="BS1510" s="46"/>
      <c r="BT1510" s="46"/>
      <c r="BU1510" s="46"/>
      <c r="BV1510" s="46"/>
    </row>
    <row r="1511" spans="1:74" x14ac:dyDescent="0.2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  <c r="BE1511" s="46"/>
      <c r="BF1511" s="143"/>
      <c r="BG1511" s="46"/>
      <c r="BH1511" s="46"/>
      <c r="BI1511" s="46"/>
      <c r="BJ1511" s="46"/>
      <c r="BK1511" s="46"/>
      <c r="BL1511" s="46"/>
      <c r="BM1511" s="46"/>
      <c r="BN1511" s="46"/>
      <c r="BO1511" s="46"/>
      <c r="BP1511" s="46"/>
      <c r="BQ1511" s="46"/>
      <c r="BR1511" s="46"/>
      <c r="BS1511" s="46"/>
      <c r="BT1511" s="46"/>
      <c r="BU1511" s="46"/>
      <c r="BV1511" s="46"/>
    </row>
    <row r="1512" spans="1:74" x14ac:dyDescent="0.2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  <c r="BE1512" s="46"/>
      <c r="BF1512" s="143"/>
      <c r="BG1512" s="46"/>
      <c r="BH1512" s="46"/>
      <c r="BI1512" s="46"/>
      <c r="BJ1512" s="46"/>
      <c r="BK1512" s="46"/>
      <c r="BL1512" s="46"/>
      <c r="BM1512" s="46"/>
      <c r="BN1512" s="46"/>
      <c r="BO1512" s="46"/>
      <c r="BP1512" s="46"/>
      <c r="BQ1512" s="46"/>
      <c r="BR1512" s="46"/>
      <c r="BS1512" s="46"/>
      <c r="BT1512" s="46"/>
      <c r="BU1512" s="46"/>
      <c r="BV1512" s="46"/>
    </row>
    <row r="1513" spans="1:74" x14ac:dyDescent="0.2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143"/>
      <c r="BG1513" s="46"/>
      <c r="BH1513" s="46"/>
      <c r="BI1513" s="46"/>
      <c r="BJ1513" s="46"/>
      <c r="BK1513" s="46"/>
      <c r="BL1513" s="46"/>
      <c r="BM1513" s="46"/>
      <c r="BN1513" s="46"/>
      <c r="BO1513" s="46"/>
      <c r="BP1513" s="46"/>
      <c r="BQ1513" s="46"/>
      <c r="BR1513" s="46"/>
      <c r="BS1513" s="46"/>
      <c r="BT1513" s="46"/>
      <c r="BU1513" s="46"/>
      <c r="BV1513" s="46"/>
    </row>
    <row r="1514" spans="1:74" x14ac:dyDescent="0.2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  <c r="BE1514" s="46"/>
      <c r="BF1514" s="143"/>
      <c r="BG1514" s="46"/>
      <c r="BH1514" s="46"/>
      <c r="BI1514" s="46"/>
      <c r="BJ1514" s="46"/>
      <c r="BK1514" s="46"/>
      <c r="BL1514" s="46"/>
      <c r="BM1514" s="46"/>
      <c r="BN1514" s="46"/>
      <c r="BO1514" s="46"/>
      <c r="BP1514" s="46"/>
      <c r="BQ1514" s="46"/>
      <c r="BR1514" s="46"/>
      <c r="BS1514" s="46"/>
      <c r="BT1514" s="46"/>
      <c r="BU1514" s="46"/>
      <c r="BV1514" s="46"/>
    </row>
    <row r="1515" spans="1:74" x14ac:dyDescent="0.2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  <c r="BE1515" s="46"/>
      <c r="BF1515" s="143"/>
      <c r="BG1515" s="46"/>
      <c r="BH1515" s="46"/>
      <c r="BI1515" s="46"/>
      <c r="BJ1515" s="46"/>
      <c r="BK1515" s="46"/>
      <c r="BL1515" s="46"/>
      <c r="BM1515" s="46"/>
      <c r="BN1515" s="46"/>
      <c r="BO1515" s="46"/>
      <c r="BP1515" s="46"/>
      <c r="BQ1515" s="46"/>
      <c r="BR1515" s="46"/>
      <c r="BS1515" s="46"/>
      <c r="BT1515" s="46"/>
      <c r="BU1515" s="46"/>
      <c r="BV1515" s="46"/>
    </row>
    <row r="1516" spans="1:74" x14ac:dyDescent="0.2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46"/>
      <c r="AV1516" s="46"/>
      <c r="AW1516" s="46"/>
      <c r="AX1516" s="46"/>
      <c r="AY1516" s="46"/>
      <c r="AZ1516" s="46"/>
      <c r="BA1516" s="46"/>
      <c r="BB1516" s="46"/>
      <c r="BC1516" s="46"/>
      <c r="BD1516" s="46"/>
      <c r="BE1516" s="46"/>
      <c r="BF1516" s="143"/>
      <c r="BG1516" s="46"/>
      <c r="BH1516" s="46"/>
      <c r="BI1516" s="46"/>
      <c r="BJ1516" s="46"/>
      <c r="BK1516" s="46"/>
      <c r="BL1516" s="46"/>
      <c r="BM1516" s="46"/>
      <c r="BN1516" s="46"/>
      <c r="BO1516" s="46"/>
      <c r="BP1516" s="46"/>
      <c r="BQ1516" s="46"/>
      <c r="BR1516" s="46"/>
      <c r="BS1516" s="46"/>
      <c r="BT1516" s="46"/>
      <c r="BU1516" s="46"/>
      <c r="BV1516" s="46"/>
    </row>
    <row r="1517" spans="1:74" x14ac:dyDescent="0.2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46"/>
      <c r="AV1517" s="46"/>
      <c r="AW1517" s="46"/>
      <c r="AX1517" s="46"/>
      <c r="AY1517" s="46"/>
      <c r="AZ1517" s="46"/>
      <c r="BA1517" s="46"/>
      <c r="BB1517" s="46"/>
      <c r="BC1517" s="46"/>
      <c r="BD1517" s="46"/>
      <c r="BE1517" s="46"/>
      <c r="BF1517" s="143"/>
      <c r="BG1517" s="46"/>
      <c r="BH1517" s="46"/>
      <c r="BI1517" s="46"/>
      <c r="BJ1517" s="46"/>
      <c r="BK1517" s="46"/>
      <c r="BL1517" s="46"/>
      <c r="BM1517" s="46"/>
      <c r="BN1517" s="46"/>
      <c r="BO1517" s="46"/>
      <c r="BP1517" s="46"/>
      <c r="BQ1517" s="46"/>
      <c r="BR1517" s="46"/>
      <c r="BS1517" s="46"/>
      <c r="BT1517" s="46"/>
      <c r="BU1517" s="46"/>
      <c r="BV1517" s="46"/>
    </row>
    <row r="1518" spans="1:74" x14ac:dyDescent="0.2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  <c r="BE1518" s="46"/>
      <c r="BF1518" s="143"/>
      <c r="BG1518" s="46"/>
      <c r="BH1518" s="46"/>
      <c r="BI1518" s="46"/>
      <c r="BJ1518" s="46"/>
      <c r="BK1518" s="46"/>
      <c r="BL1518" s="46"/>
      <c r="BM1518" s="46"/>
      <c r="BN1518" s="46"/>
      <c r="BO1518" s="46"/>
      <c r="BP1518" s="46"/>
      <c r="BQ1518" s="46"/>
      <c r="BR1518" s="46"/>
      <c r="BS1518" s="46"/>
      <c r="BT1518" s="46"/>
      <c r="BU1518" s="46"/>
      <c r="BV1518" s="46"/>
    </row>
    <row r="1519" spans="1:74" x14ac:dyDescent="0.2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  <c r="BE1519" s="46"/>
      <c r="BF1519" s="143"/>
      <c r="BG1519" s="46"/>
      <c r="BH1519" s="46"/>
      <c r="BI1519" s="46"/>
      <c r="BJ1519" s="46"/>
      <c r="BK1519" s="46"/>
      <c r="BL1519" s="46"/>
      <c r="BM1519" s="46"/>
      <c r="BN1519" s="46"/>
      <c r="BO1519" s="46"/>
      <c r="BP1519" s="46"/>
      <c r="BQ1519" s="46"/>
      <c r="BR1519" s="46"/>
      <c r="BS1519" s="46"/>
      <c r="BT1519" s="46"/>
      <c r="BU1519" s="46"/>
      <c r="BV1519" s="46"/>
    </row>
    <row r="1520" spans="1:74" x14ac:dyDescent="0.2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  <c r="BE1520" s="46"/>
      <c r="BF1520" s="143"/>
      <c r="BG1520" s="46"/>
      <c r="BH1520" s="46"/>
      <c r="BI1520" s="46"/>
      <c r="BJ1520" s="46"/>
      <c r="BK1520" s="46"/>
      <c r="BL1520" s="46"/>
      <c r="BM1520" s="46"/>
      <c r="BN1520" s="46"/>
      <c r="BO1520" s="46"/>
      <c r="BP1520" s="46"/>
      <c r="BQ1520" s="46"/>
      <c r="BR1520" s="46"/>
      <c r="BS1520" s="46"/>
      <c r="BT1520" s="46"/>
      <c r="BU1520" s="46"/>
      <c r="BV1520" s="46"/>
    </row>
    <row r="1521" spans="1:74" x14ac:dyDescent="0.2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  <c r="AT1521" s="46"/>
      <c r="AU1521" s="46"/>
      <c r="AV1521" s="46"/>
      <c r="AW1521" s="46"/>
      <c r="AX1521" s="46"/>
      <c r="AY1521" s="46"/>
      <c r="AZ1521" s="46"/>
      <c r="BA1521" s="46"/>
      <c r="BB1521" s="46"/>
      <c r="BC1521" s="46"/>
      <c r="BD1521" s="46"/>
      <c r="BE1521" s="46"/>
      <c r="BF1521" s="143"/>
      <c r="BG1521" s="46"/>
      <c r="BH1521" s="46"/>
      <c r="BI1521" s="46"/>
      <c r="BJ1521" s="46"/>
      <c r="BK1521" s="46"/>
      <c r="BL1521" s="46"/>
      <c r="BM1521" s="46"/>
      <c r="BN1521" s="46"/>
      <c r="BO1521" s="46"/>
      <c r="BP1521" s="46"/>
      <c r="BQ1521" s="46"/>
      <c r="BR1521" s="46"/>
      <c r="BS1521" s="46"/>
      <c r="BT1521" s="46"/>
      <c r="BU1521" s="46"/>
      <c r="BV1521" s="46"/>
    </row>
    <row r="1522" spans="1:74" x14ac:dyDescent="0.2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/>
      <c r="BB1522" s="46"/>
      <c r="BC1522" s="46"/>
      <c r="BD1522" s="46"/>
      <c r="BE1522" s="46"/>
      <c r="BF1522" s="143"/>
      <c r="BG1522" s="46"/>
      <c r="BH1522" s="46"/>
      <c r="BI1522" s="46"/>
      <c r="BJ1522" s="46"/>
      <c r="BK1522" s="46"/>
      <c r="BL1522" s="46"/>
      <c r="BM1522" s="46"/>
      <c r="BN1522" s="46"/>
      <c r="BO1522" s="46"/>
      <c r="BP1522" s="46"/>
      <c r="BQ1522" s="46"/>
      <c r="BR1522" s="46"/>
      <c r="BS1522" s="46"/>
      <c r="BT1522" s="46"/>
      <c r="BU1522" s="46"/>
      <c r="BV1522" s="46"/>
    </row>
    <row r="1523" spans="1:74" x14ac:dyDescent="0.2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46"/>
      <c r="AV1523" s="46"/>
      <c r="AW1523" s="46"/>
      <c r="AX1523" s="46"/>
      <c r="AY1523" s="46"/>
      <c r="AZ1523" s="46"/>
      <c r="BA1523" s="46"/>
      <c r="BB1523" s="46"/>
      <c r="BC1523" s="46"/>
      <c r="BD1523" s="46"/>
      <c r="BE1523" s="46"/>
      <c r="BF1523" s="143"/>
      <c r="BG1523" s="46"/>
      <c r="BH1523" s="46"/>
      <c r="BI1523" s="46"/>
      <c r="BJ1523" s="46"/>
      <c r="BK1523" s="46"/>
      <c r="BL1523" s="46"/>
      <c r="BM1523" s="46"/>
      <c r="BN1523" s="46"/>
      <c r="BO1523" s="46"/>
      <c r="BP1523" s="46"/>
      <c r="BQ1523" s="46"/>
      <c r="BR1523" s="46"/>
      <c r="BS1523" s="46"/>
      <c r="BT1523" s="46"/>
      <c r="BU1523" s="46"/>
      <c r="BV1523" s="46"/>
    </row>
    <row r="1524" spans="1:74" x14ac:dyDescent="0.2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  <c r="AT1524" s="46"/>
      <c r="AU1524" s="46"/>
      <c r="AV1524" s="46"/>
      <c r="AW1524" s="46"/>
      <c r="AX1524" s="46"/>
      <c r="AY1524" s="46"/>
      <c r="AZ1524" s="46"/>
      <c r="BA1524" s="46"/>
      <c r="BB1524" s="46"/>
      <c r="BC1524" s="46"/>
      <c r="BD1524" s="46"/>
      <c r="BE1524" s="46"/>
      <c r="BF1524" s="143"/>
      <c r="BG1524" s="46"/>
      <c r="BH1524" s="46"/>
      <c r="BI1524" s="46"/>
      <c r="BJ1524" s="46"/>
      <c r="BK1524" s="46"/>
      <c r="BL1524" s="46"/>
      <c r="BM1524" s="46"/>
      <c r="BN1524" s="46"/>
      <c r="BO1524" s="46"/>
      <c r="BP1524" s="46"/>
      <c r="BQ1524" s="46"/>
      <c r="BR1524" s="46"/>
      <c r="BS1524" s="46"/>
      <c r="BT1524" s="46"/>
      <c r="BU1524" s="46"/>
      <c r="BV1524" s="46"/>
    </row>
    <row r="1525" spans="1:74" x14ac:dyDescent="0.2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AW1525" s="46"/>
      <c r="AX1525" s="46"/>
      <c r="AY1525" s="46"/>
      <c r="AZ1525" s="46"/>
      <c r="BA1525" s="46"/>
      <c r="BB1525" s="46"/>
      <c r="BC1525" s="46"/>
      <c r="BD1525" s="46"/>
      <c r="BE1525" s="46"/>
      <c r="BF1525" s="143"/>
      <c r="BG1525" s="46"/>
      <c r="BH1525" s="46"/>
      <c r="BI1525" s="46"/>
      <c r="BJ1525" s="46"/>
      <c r="BK1525" s="46"/>
      <c r="BL1525" s="46"/>
      <c r="BM1525" s="46"/>
      <c r="BN1525" s="46"/>
      <c r="BO1525" s="46"/>
      <c r="BP1525" s="46"/>
      <c r="BQ1525" s="46"/>
      <c r="BR1525" s="46"/>
      <c r="BS1525" s="46"/>
      <c r="BT1525" s="46"/>
      <c r="BU1525" s="46"/>
      <c r="BV1525" s="46"/>
    </row>
    <row r="1526" spans="1:74" x14ac:dyDescent="0.2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  <c r="AT1526" s="46"/>
      <c r="AU1526" s="46"/>
      <c r="AV1526" s="46"/>
      <c r="AW1526" s="46"/>
      <c r="AX1526" s="46"/>
      <c r="AY1526" s="46"/>
      <c r="AZ1526" s="46"/>
      <c r="BA1526" s="46"/>
      <c r="BB1526" s="46"/>
      <c r="BC1526" s="46"/>
      <c r="BD1526" s="46"/>
      <c r="BE1526" s="46"/>
      <c r="BF1526" s="143"/>
      <c r="BG1526" s="46"/>
      <c r="BH1526" s="46"/>
      <c r="BI1526" s="46"/>
      <c r="BJ1526" s="46"/>
      <c r="BK1526" s="46"/>
      <c r="BL1526" s="46"/>
      <c r="BM1526" s="46"/>
      <c r="BN1526" s="46"/>
      <c r="BO1526" s="46"/>
      <c r="BP1526" s="46"/>
      <c r="BQ1526" s="46"/>
      <c r="BR1526" s="46"/>
      <c r="BS1526" s="46"/>
      <c r="BT1526" s="46"/>
      <c r="BU1526" s="46"/>
      <c r="BV1526" s="46"/>
    </row>
    <row r="1527" spans="1:74" x14ac:dyDescent="0.2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143"/>
      <c r="BG1527" s="46"/>
      <c r="BH1527" s="46"/>
      <c r="BI1527" s="46"/>
      <c r="BJ1527" s="46"/>
      <c r="BK1527" s="46"/>
      <c r="BL1527" s="46"/>
      <c r="BM1527" s="46"/>
      <c r="BN1527" s="46"/>
      <c r="BO1527" s="46"/>
      <c r="BP1527" s="46"/>
      <c r="BQ1527" s="46"/>
      <c r="BR1527" s="46"/>
      <c r="BS1527" s="46"/>
      <c r="BT1527" s="46"/>
      <c r="BU1527" s="46"/>
      <c r="BV1527" s="46"/>
    </row>
    <row r="1528" spans="1:74" x14ac:dyDescent="0.2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  <c r="AT1528" s="46"/>
      <c r="AU1528" s="46"/>
      <c r="AV1528" s="46"/>
      <c r="AW1528" s="46"/>
      <c r="AX1528" s="46"/>
      <c r="AY1528" s="46"/>
      <c r="AZ1528" s="46"/>
      <c r="BA1528" s="46"/>
      <c r="BB1528" s="46"/>
      <c r="BC1528" s="46"/>
      <c r="BD1528" s="46"/>
      <c r="BE1528" s="46"/>
      <c r="BF1528" s="143"/>
      <c r="BG1528" s="46"/>
      <c r="BH1528" s="46"/>
      <c r="BI1528" s="46"/>
      <c r="BJ1528" s="46"/>
      <c r="BK1528" s="46"/>
      <c r="BL1528" s="46"/>
      <c r="BM1528" s="46"/>
      <c r="BN1528" s="46"/>
      <c r="BO1528" s="46"/>
      <c r="BP1528" s="46"/>
      <c r="BQ1528" s="46"/>
      <c r="BR1528" s="46"/>
      <c r="BS1528" s="46"/>
      <c r="BT1528" s="46"/>
      <c r="BU1528" s="46"/>
      <c r="BV1528" s="46"/>
    </row>
    <row r="1529" spans="1:74" x14ac:dyDescent="0.2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46"/>
      <c r="AV1529" s="46"/>
      <c r="AW1529" s="46"/>
      <c r="AX1529" s="46"/>
      <c r="AY1529" s="46"/>
      <c r="AZ1529" s="46"/>
      <c r="BA1529" s="46"/>
      <c r="BB1529" s="46"/>
      <c r="BC1529" s="46"/>
      <c r="BD1529" s="46"/>
      <c r="BE1529" s="46"/>
      <c r="BF1529" s="143"/>
      <c r="BG1529" s="46"/>
      <c r="BH1529" s="46"/>
      <c r="BI1529" s="46"/>
      <c r="BJ1529" s="46"/>
      <c r="BK1529" s="46"/>
      <c r="BL1529" s="46"/>
      <c r="BM1529" s="46"/>
      <c r="BN1529" s="46"/>
      <c r="BO1529" s="46"/>
      <c r="BP1529" s="46"/>
      <c r="BQ1529" s="46"/>
      <c r="BR1529" s="46"/>
      <c r="BS1529" s="46"/>
      <c r="BT1529" s="46"/>
      <c r="BU1529" s="46"/>
      <c r="BV1529" s="46"/>
    </row>
    <row r="1530" spans="1:74" x14ac:dyDescent="0.2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  <c r="AL1530" s="46"/>
      <c r="AM1530" s="46"/>
      <c r="AN1530" s="46"/>
      <c r="AO1530" s="46"/>
      <c r="AP1530" s="46"/>
      <c r="AQ1530" s="46"/>
      <c r="AR1530" s="46"/>
      <c r="AS1530" s="46"/>
      <c r="AT1530" s="46"/>
      <c r="AU1530" s="46"/>
      <c r="AV1530" s="46"/>
      <c r="AW1530" s="46"/>
      <c r="AX1530" s="46"/>
      <c r="AY1530" s="46"/>
      <c r="AZ1530" s="46"/>
      <c r="BA1530" s="46"/>
      <c r="BB1530" s="46"/>
      <c r="BC1530" s="46"/>
      <c r="BD1530" s="46"/>
      <c r="BE1530" s="46"/>
      <c r="BF1530" s="143"/>
      <c r="BG1530" s="46"/>
      <c r="BH1530" s="46"/>
      <c r="BI1530" s="46"/>
      <c r="BJ1530" s="46"/>
      <c r="BK1530" s="46"/>
      <c r="BL1530" s="46"/>
      <c r="BM1530" s="46"/>
      <c r="BN1530" s="46"/>
      <c r="BO1530" s="46"/>
      <c r="BP1530" s="46"/>
      <c r="BQ1530" s="46"/>
      <c r="BR1530" s="46"/>
      <c r="BS1530" s="46"/>
      <c r="BT1530" s="46"/>
      <c r="BU1530" s="46"/>
      <c r="BV1530" s="46"/>
    </row>
    <row r="1531" spans="1:74" x14ac:dyDescent="0.2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/>
      <c r="AW1531" s="46"/>
      <c r="AX1531" s="46"/>
      <c r="AY1531" s="46"/>
      <c r="AZ1531" s="46"/>
      <c r="BA1531" s="46"/>
      <c r="BB1531" s="46"/>
      <c r="BC1531" s="46"/>
      <c r="BD1531" s="46"/>
      <c r="BE1531" s="46"/>
      <c r="BF1531" s="143"/>
      <c r="BG1531" s="46"/>
      <c r="BH1531" s="46"/>
      <c r="BI1531" s="46"/>
      <c r="BJ1531" s="46"/>
      <c r="BK1531" s="46"/>
      <c r="BL1531" s="46"/>
      <c r="BM1531" s="46"/>
      <c r="BN1531" s="46"/>
      <c r="BO1531" s="46"/>
      <c r="BP1531" s="46"/>
      <c r="BQ1531" s="46"/>
      <c r="BR1531" s="46"/>
      <c r="BS1531" s="46"/>
      <c r="BT1531" s="46"/>
      <c r="BU1531" s="46"/>
      <c r="BV1531" s="46"/>
    </row>
    <row r="1532" spans="1:74" x14ac:dyDescent="0.2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AW1532" s="46"/>
      <c r="AX1532" s="46"/>
      <c r="AY1532" s="46"/>
      <c r="AZ1532" s="46"/>
      <c r="BA1532" s="46"/>
      <c r="BB1532" s="46"/>
      <c r="BC1532" s="46"/>
      <c r="BD1532" s="46"/>
      <c r="BE1532" s="46"/>
      <c r="BF1532" s="143"/>
      <c r="BG1532" s="46"/>
      <c r="BH1532" s="46"/>
      <c r="BI1532" s="46"/>
      <c r="BJ1532" s="46"/>
      <c r="BK1532" s="46"/>
      <c r="BL1532" s="46"/>
      <c r="BM1532" s="46"/>
      <c r="BN1532" s="46"/>
      <c r="BO1532" s="46"/>
      <c r="BP1532" s="46"/>
      <c r="BQ1532" s="46"/>
      <c r="BR1532" s="46"/>
      <c r="BS1532" s="46"/>
      <c r="BT1532" s="46"/>
      <c r="BU1532" s="46"/>
      <c r="BV1532" s="46"/>
    </row>
    <row r="1533" spans="1:74" x14ac:dyDescent="0.2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  <c r="AT1533" s="46"/>
      <c r="AU1533" s="46"/>
      <c r="AV1533" s="46"/>
      <c r="AW1533" s="46"/>
      <c r="AX1533" s="46"/>
      <c r="AY1533" s="46"/>
      <c r="AZ1533" s="46"/>
      <c r="BA1533" s="46"/>
      <c r="BB1533" s="46"/>
      <c r="BC1533" s="46"/>
      <c r="BD1533" s="46"/>
      <c r="BE1533" s="46"/>
      <c r="BF1533" s="143"/>
      <c r="BG1533" s="46"/>
      <c r="BH1533" s="46"/>
      <c r="BI1533" s="46"/>
      <c r="BJ1533" s="46"/>
      <c r="BK1533" s="46"/>
      <c r="BL1533" s="46"/>
      <c r="BM1533" s="46"/>
      <c r="BN1533" s="46"/>
      <c r="BO1533" s="46"/>
      <c r="BP1533" s="46"/>
      <c r="BQ1533" s="46"/>
      <c r="BR1533" s="46"/>
      <c r="BS1533" s="46"/>
      <c r="BT1533" s="46"/>
      <c r="BU1533" s="46"/>
      <c r="BV1533" s="46"/>
    </row>
    <row r="1534" spans="1:74" x14ac:dyDescent="0.2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  <c r="AT1534" s="46"/>
      <c r="AU1534" s="46"/>
      <c r="AV1534" s="46"/>
      <c r="AW1534" s="46"/>
      <c r="AX1534" s="46"/>
      <c r="AY1534" s="46"/>
      <c r="AZ1534" s="46"/>
      <c r="BA1534" s="46"/>
      <c r="BB1534" s="46"/>
      <c r="BC1534" s="46"/>
      <c r="BD1534" s="46"/>
      <c r="BE1534" s="46"/>
      <c r="BF1534" s="143"/>
      <c r="BG1534" s="46"/>
      <c r="BH1534" s="46"/>
      <c r="BI1534" s="46"/>
      <c r="BJ1534" s="46"/>
      <c r="BK1534" s="46"/>
      <c r="BL1534" s="46"/>
      <c r="BM1534" s="46"/>
      <c r="BN1534" s="46"/>
      <c r="BO1534" s="46"/>
      <c r="BP1534" s="46"/>
      <c r="BQ1534" s="46"/>
      <c r="BR1534" s="46"/>
      <c r="BS1534" s="46"/>
      <c r="BT1534" s="46"/>
      <c r="BU1534" s="46"/>
      <c r="BV1534" s="46"/>
    </row>
    <row r="1535" spans="1:74" x14ac:dyDescent="0.2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  <c r="AW1535" s="46"/>
      <c r="AX1535" s="46"/>
      <c r="AY1535" s="46"/>
      <c r="AZ1535" s="46"/>
      <c r="BA1535" s="46"/>
      <c r="BB1535" s="46"/>
      <c r="BC1535" s="46"/>
      <c r="BD1535" s="46"/>
      <c r="BE1535" s="46"/>
      <c r="BF1535" s="143"/>
      <c r="BG1535" s="46"/>
      <c r="BH1535" s="46"/>
      <c r="BI1535" s="46"/>
      <c r="BJ1535" s="46"/>
      <c r="BK1535" s="46"/>
      <c r="BL1535" s="46"/>
      <c r="BM1535" s="46"/>
      <c r="BN1535" s="46"/>
      <c r="BO1535" s="46"/>
      <c r="BP1535" s="46"/>
      <c r="BQ1535" s="46"/>
      <c r="BR1535" s="46"/>
      <c r="BS1535" s="46"/>
      <c r="BT1535" s="46"/>
      <c r="BU1535" s="46"/>
      <c r="BV1535" s="46"/>
    </row>
    <row r="1536" spans="1:74" x14ac:dyDescent="0.2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  <c r="AL1536" s="46"/>
      <c r="AM1536" s="46"/>
      <c r="AN1536" s="46"/>
      <c r="AO1536" s="46"/>
      <c r="AP1536" s="46"/>
      <c r="AQ1536" s="46"/>
      <c r="AR1536" s="46"/>
      <c r="AS1536" s="46"/>
      <c r="AT1536" s="46"/>
      <c r="AU1536" s="46"/>
      <c r="AV1536" s="46"/>
      <c r="AW1536" s="46"/>
      <c r="AX1536" s="46"/>
      <c r="AY1536" s="46"/>
      <c r="AZ1536" s="46"/>
      <c r="BA1536" s="46"/>
      <c r="BB1536" s="46"/>
      <c r="BC1536" s="46"/>
      <c r="BD1536" s="46"/>
      <c r="BE1536" s="46"/>
      <c r="BF1536" s="143"/>
      <c r="BG1536" s="46"/>
      <c r="BH1536" s="46"/>
      <c r="BI1536" s="46"/>
      <c r="BJ1536" s="46"/>
      <c r="BK1536" s="46"/>
      <c r="BL1536" s="46"/>
      <c r="BM1536" s="46"/>
      <c r="BN1536" s="46"/>
      <c r="BO1536" s="46"/>
      <c r="BP1536" s="46"/>
      <c r="BQ1536" s="46"/>
      <c r="BR1536" s="46"/>
      <c r="BS1536" s="46"/>
      <c r="BT1536" s="46"/>
      <c r="BU1536" s="46"/>
      <c r="BV1536" s="46"/>
    </row>
    <row r="1537" spans="1:74" x14ac:dyDescent="0.2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  <c r="AL1537" s="46"/>
      <c r="AM1537" s="46"/>
      <c r="AN1537" s="46"/>
      <c r="AO1537" s="46"/>
      <c r="AP1537" s="46"/>
      <c r="AQ1537" s="46"/>
      <c r="AR1537" s="46"/>
      <c r="AS1537" s="46"/>
      <c r="AT1537" s="46"/>
      <c r="AU1537" s="46"/>
      <c r="AV1537" s="46"/>
      <c r="AW1537" s="46"/>
      <c r="AX1537" s="46"/>
      <c r="AY1537" s="46"/>
      <c r="AZ1537" s="46"/>
      <c r="BA1537" s="46"/>
      <c r="BB1537" s="46"/>
      <c r="BC1537" s="46"/>
      <c r="BD1537" s="46"/>
      <c r="BE1537" s="46"/>
      <c r="BF1537" s="143"/>
      <c r="BG1537" s="46"/>
      <c r="BH1537" s="46"/>
      <c r="BI1537" s="46"/>
      <c r="BJ1537" s="46"/>
      <c r="BK1537" s="46"/>
      <c r="BL1537" s="46"/>
      <c r="BM1537" s="46"/>
      <c r="BN1537" s="46"/>
      <c r="BO1537" s="46"/>
      <c r="BP1537" s="46"/>
      <c r="BQ1537" s="46"/>
      <c r="BR1537" s="46"/>
      <c r="BS1537" s="46"/>
      <c r="BT1537" s="46"/>
      <c r="BU1537" s="46"/>
      <c r="BV1537" s="46"/>
    </row>
    <row r="1538" spans="1:74" x14ac:dyDescent="0.2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143"/>
      <c r="BG1538" s="46"/>
      <c r="BH1538" s="46"/>
      <c r="BI1538" s="46"/>
      <c r="BJ1538" s="46"/>
      <c r="BK1538" s="46"/>
      <c r="BL1538" s="46"/>
      <c r="BM1538" s="46"/>
      <c r="BN1538" s="46"/>
      <c r="BO1538" s="46"/>
      <c r="BP1538" s="46"/>
      <c r="BQ1538" s="46"/>
      <c r="BR1538" s="46"/>
      <c r="BS1538" s="46"/>
      <c r="BT1538" s="46"/>
      <c r="BU1538" s="46"/>
      <c r="BV1538" s="46"/>
    </row>
    <row r="1539" spans="1:74" x14ac:dyDescent="0.2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  <c r="AT1539" s="46"/>
      <c r="AU1539" s="46"/>
      <c r="AV1539" s="46"/>
      <c r="AW1539" s="46"/>
      <c r="AX1539" s="46"/>
      <c r="AY1539" s="46"/>
      <c r="AZ1539" s="46"/>
      <c r="BA1539" s="46"/>
      <c r="BB1539" s="46"/>
      <c r="BC1539" s="46"/>
      <c r="BD1539" s="46"/>
      <c r="BE1539" s="46"/>
      <c r="BF1539" s="143"/>
      <c r="BG1539" s="46"/>
      <c r="BH1539" s="46"/>
      <c r="BI1539" s="46"/>
      <c r="BJ1539" s="46"/>
      <c r="BK1539" s="46"/>
      <c r="BL1539" s="46"/>
      <c r="BM1539" s="46"/>
      <c r="BN1539" s="46"/>
      <c r="BO1539" s="46"/>
      <c r="BP1539" s="46"/>
      <c r="BQ1539" s="46"/>
      <c r="BR1539" s="46"/>
      <c r="BS1539" s="46"/>
      <c r="BT1539" s="46"/>
      <c r="BU1539" s="46"/>
      <c r="BV1539" s="46"/>
    </row>
    <row r="1540" spans="1:74" x14ac:dyDescent="0.2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  <c r="AL1540" s="46"/>
      <c r="AM1540" s="46"/>
      <c r="AN1540" s="46"/>
      <c r="AO1540" s="46"/>
      <c r="AP1540" s="46"/>
      <c r="AQ1540" s="46"/>
      <c r="AR1540" s="46"/>
      <c r="AS1540" s="46"/>
      <c r="AT1540" s="46"/>
      <c r="AU1540" s="46"/>
      <c r="AV1540" s="46"/>
      <c r="AW1540" s="46"/>
      <c r="AX1540" s="46"/>
      <c r="AY1540" s="46"/>
      <c r="AZ1540" s="46"/>
      <c r="BA1540" s="46"/>
      <c r="BB1540" s="46"/>
      <c r="BC1540" s="46"/>
      <c r="BD1540" s="46"/>
      <c r="BE1540" s="46"/>
      <c r="BF1540" s="143"/>
      <c r="BG1540" s="46"/>
      <c r="BH1540" s="46"/>
      <c r="BI1540" s="46"/>
      <c r="BJ1540" s="46"/>
      <c r="BK1540" s="46"/>
      <c r="BL1540" s="46"/>
      <c r="BM1540" s="46"/>
      <c r="BN1540" s="46"/>
      <c r="BO1540" s="46"/>
      <c r="BP1540" s="46"/>
      <c r="BQ1540" s="46"/>
      <c r="BR1540" s="46"/>
      <c r="BS1540" s="46"/>
      <c r="BT1540" s="46"/>
      <c r="BU1540" s="46"/>
      <c r="BV1540" s="46"/>
    </row>
    <row r="1541" spans="1:74" x14ac:dyDescent="0.2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  <c r="AT1541" s="46"/>
      <c r="AU1541" s="46"/>
      <c r="AV1541" s="46"/>
      <c r="AW1541" s="46"/>
      <c r="AX1541" s="46"/>
      <c r="AY1541" s="46"/>
      <c r="AZ1541" s="46"/>
      <c r="BA1541" s="46"/>
      <c r="BB1541" s="46"/>
      <c r="BC1541" s="46"/>
      <c r="BD1541" s="46"/>
      <c r="BE1541" s="46"/>
      <c r="BF1541" s="143"/>
      <c r="BG1541" s="46"/>
      <c r="BH1541" s="46"/>
      <c r="BI1541" s="46"/>
      <c r="BJ1541" s="46"/>
      <c r="BK1541" s="46"/>
      <c r="BL1541" s="46"/>
      <c r="BM1541" s="46"/>
      <c r="BN1541" s="46"/>
      <c r="BO1541" s="46"/>
      <c r="BP1541" s="46"/>
      <c r="BQ1541" s="46"/>
      <c r="BR1541" s="46"/>
      <c r="BS1541" s="46"/>
      <c r="BT1541" s="46"/>
      <c r="BU1541" s="46"/>
      <c r="BV1541" s="46"/>
    </row>
    <row r="1542" spans="1:74" x14ac:dyDescent="0.2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  <c r="AT1542" s="46"/>
      <c r="AU1542" s="46"/>
      <c r="AV1542" s="46"/>
      <c r="AW1542" s="46"/>
      <c r="AX1542" s="46"/>
      <c r="AY1542" s="46"/>
      <c r="AZ1542" s="46"/>
      <c r="BA1542" s="46"/>
      <c r="BB1542" s="46"/>
      <c r="BC1542" s="46"/>
      <c r="BD1542" s="46"/>
      <c r="BE1542" s="46"/>
      <c r="BF1542" s="143"/>
      <c r="BG1542" s="46"/>
      <c r="BH1542" s="46"/>
      <c r="BI1542" s="46"/>
      <c r="BJ1542" s="46"/>
      <c r="BK1542" s="46"/>
      <c r="BL1542" s="46"/>
      <c r="BM1542" s="46"/>
      <c r="BN1542" s="46"/>
      <c r="BO1542" s="46"/>
      <c r="BP1542" s="46"/>
      <c r="BQ1542" s="46"/>
      <c r="BR1542" s="46"/>
      <c r="BS1542" s="46"/>
      <c r="BT1542" s="46"/>
      <c r="BU1542" s="46"/>
      <c r="BV1542" s="46"/>
    </row>
    <row r="1543" spans="1:74" x14ac:dyDescent="0.2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  <c r="AT1543" s="46"/>
      <c r="AU1543" s="46"/>
      <c r="AV1543" s="46"/>
      <c r="AW1543" s="46"/>
      <c r="AX1543" s="46"/>
      <c r="AY1543" s="46"/>
      <c r="AZ1543" s="46"/>
      <c r="BA1543" s="46"/>
      <c r="BB1543" s="46"/>
      <c r="BC1543" s="46"/>
      <c r="BD1543" s="46"/>
      <c r="BE1543" s="46"/>
      <c r="BF1543" s="143"/>
      <c r="BG1543" s="46"/>
      <c r="BH1543" s="46"/>
      <c r="BI1543" s="46"/>
      <c r="BJ1543" s="46"/>
      <c r="BK1543" s="46"/>
      <c r="BL1543" s="46"/>
      <c r="BM1543" s="46"/>
      <c r="BN1543" s="46"/>
      <c r="BO1543" s="46"/>
      <c r="BP1543" s="46"/>
      <c r="BQ1543" s="46"/>
      <c r="BR1543" s="46"/>
      <c r="BS1543" s="46"/>
      <c r="BT1543" s="46"/>
      <c r="BU1543" s="46"/>
      <c r="BV1543" s="46"/>
    </row>
    <row r="1544" spans="1:74" x14ac:dyDescent="0.2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  <c r="AL1544" s="46"/>
      <c r="AM1544" s="46"/>
      <c r="AN1544" s="46"/>
      <c r="AO1544" s="46"/>
      <c r="AP1544" s="46"/>
      <c r="AQ1544" s="46"/>
      <c r="AR1544" s="46"/>
      <c r="AS1544" s="46"/>
      <c r="AT1544" s="46"/>
      <c r="AU1544" s="46"/>
      <c r="AV1544" s="46"/>
      <c r="AW1544" s="46"/>
      <c r="AX1544" s="46"/>
      <c r="AY1544" s="46"/>
      <c r="AZ1544" s="46"/>
      <c r="BA1544" s="46"/>
      <c r="BB1544" s="46"/>
      <c r="BC1544" s="46"/>
      <c r="BD1544" s="46"/>
      <c r="BE1544" s="46"/>
      <c r="BF1544" s="143"/>
      <c r="BG1544" s="46"/>
      <c r="BH1544" s="46"/>
      <c r="BI1544" s="46"/>
      <c r="BJ1544" s="46"/>
      <c r="BK1544" s="46"/>
      <c r="BL1544" s="46"/>
      <c r="BM1544" s="46"/>
      <c r="BN1544" s="46"/>
      <c r="BO1544" s="46"/>
      <c r="BP1544" s="46"/>
      <c r="BQ1544" s="46"/>
      <c r="BR1544" s="46"/>
      <c r="BS1544" s="46"/>
      <c r="BT1544" s="46"/>
      <c r="BU1544" s="46"/>
      <c r="BV1544" s="46"/>
    </row>
    <row r="1545" spans="1:74" x14ac:dyDescent="0.2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  <c r="AL1545" s="46"/>
      <c r="AM1545" s="46"/>
      <c r="AN1545" s="46"/>
      <c r="AO1545" s="46"/>
      <c r="AP1545" s="46"/>
      <c r="AQ1545" s="46"/>
      <c r="AR1545" s="46"/>
      <c r="AS1545" s="46"/>
      <c r="AT1545" s="46"/>
      <c r="AU1545" s="46"/>
      <c r="AV1545" s="46"/>
      <c r="AW1545" s="46"/>
      <c r="AX1545" s="46"/>
      <c r="AY1545" s="46"/>
      <c r="AZ1545" s="46"/>
      <c r="BA1545" s="46"/>
      <c r="BB1545" s="46"/>
      <c r="BC1545" s="46"/>
      <c r="BD1545" s="46"/>
      <c r="BE1545" s="46"/>
      <c r="BF1545" s="143"/>
      <c r="BG1545" s="46"/>
      <c r="BH1545" s="46"/>
      <c r="BI1545" s="46"/>
      <c r="BJ1545" s="46"/>
      <c r="BK1545" s="46"/>
      <c r="BL1545" s="46"/>
      <c r="BM1545" s="46"/>
      <c r="BN1545" s="46"/>
      <c r="BO1545" s="46"/>
      <c r="BP1545" s="46"/>
      <c r="BQ1545" s="46"/>
      <c r="BR1545" s="46"/>
      <c r="BS1545" s="46"/>
      <c r="BT1545" s="46"/>
      <c r="BU1545" s="46"/>
      <c r="BV1545" s="46"/>
    </row>
    <row r="1546" spans="1:74" x14ac:dyDescent="0.2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  <c r="AL1546" s="46"/>
      <c r="AM1546" s="46"/>
      <c r="AN1546" s="46"/>
      <c r="AO1546" s="46"/>
      <c r="AP1546" s="46"/>
      <c r="AQ1546" s="46"/>
      <c r="AR1546" s="46"/>
      <c r="AS1546" s="46"/>
      <c r="AT1546" s="46"/>
      <c r="AU1546" s="46"/>
      <c r="AV1546" s="46"/>
      <c r="AW1546" s="46"/>
      <c r="AX1546" s="46"/>
      <c r="AY1546" s="46"/>
      <c r="AZ1546" s="46"/>
      <c r="BA1546" s="46"/>
      <c r="BB1546" s="46"/>
      <c r="BC1546" s="46"/>
      <c r="BD1546" s="46"/>
      <c r="BE1546" s="46"/>
      <c r="BF1546" s="143"/>
      <c r="BG1546" s="46"/>
      <c r="BH1546" s="46"/>
      <c r="BI1546" s="46"/>
      <c r="BJ1546" s="46"/>
      <c r="BK1546" s="46"/>
      <c r="BL1546" s="46"/>
      <c r="BM1546" s="46"/>
      <c r="BN1546" s="46"/>
      <c r="BO1546" s="46"/>
      <c r="BP1546" s="46"/>
      <c r="BQ1546" s="46"/>
      <c r="BR1546" s="46"/>
      <c r="BS1546" s="46"/>
      <c r="BT1546" s="46"/>
      <c r="BU1546" s="46"/>
      <c r="BV1546" s="46"/>
    </row>
    <row r="1547" spans="1:74" x14ac:dyDescent="0.2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  <c r="AK1547" s="46"/>
      <c r="AL1547" s="46"/>
      <c r="AM1547" s="46"/>
      <c r="AN1547" s="46"/>
      <c r="AO1547" s="46"/>
      <c r="AP1547" s="46"/>
      <c r="AQ1547" s="46"/>
      <c r="AR1547" s="46"/>
      <c r="AS1547" s="46"/>
      <c r="AT1547" s="46"/>
      <c r="AU1547" s="46"/>
      <c r="AV1547" s="46"/>
      <c r="AW1547" s="46"/>
      <c r="AX1547" s="46"/>
      <c r="AY1547" s="46"/>
      <c r="AZ1547" s="46"/>
      <c r="BA1547" s="46"/>
      <c r="BB1547" s="46"/>
      <c r="BC1547" s="46"/>
      <c r="BD1547" s="46"/>
      <c r="BE1547" s="46"/>
      <c r="BF1547" s="143"/>
      <c r="BG1547" s="46"/>
      <c r="BH1547" s="46"/>
      <c r="BI1547" s="46"/>
      <c r="BJ1547" s="46"/>
      <c r="BK1547" s="46"/>
      <c r="BL1547" s="46"/>
      <c r="BM1547" s="46"/>
      <c r="BN1547" s="46"/>
      <c r="BO1547" s="46"/>
      <c r="BP1547" s="46"/>
      <c r="BQ1547" s="46"/>
      <c r="BR1547" s="46"/>
      <c r="BS1547" s="46"/>
      <c r="BT1547" s="46"/>
      <c r="BU1547" s="46"/>
      <c r="BV1547" s="46"/>
    </row>
    <row r="1548" spans="1:74" x14ac:dyDescent="0.2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  <c r="AT1548" s="46"/>
      <c r="AU1548" s="46"/>
      <c r="AV1548" s="46"/>
      <c r="AW1548" s="46"/>
      <c r="AX1548" s="46"/>
      <c r="AY1548" s="46"/>
      <c r="AZ1548" s="46"/>
      <c r="BA1548" s="46"/>
      <c r="BB1548" s="46"/>
      <c r="BC1548" s="46"/>
      <c r="BD1548" s="46"/>
      <c r="BE1548" s="46"/>
      <c r="BF1548" s="143"/>
      <c r="BG1548" s="46"/>
      <c r="BH1548" s="46"/>
      <c r="BI1548" s="46"/>
      <c r="BJ1548" s="46"/>
      <c r="BK1548" s="46"/>
      <c r="BL1548" s="46"/>
      <c r="BM1548" s="46"/>
      <c r="BN1548" s="46"/>
      <c r="BO1548" s="46"/>
      <c r="BP1548" s="46"/>
      <c r="BQ1548" s="46"/>
      <c r="BR1548" s="46"/>
      <c r="BS1548" s="46"/>
      <c r="BT1548" s="46"/>
      <c r="BU1548" s="46"/>
      <c r="BV1548" s="46"/>
    </row>
    <row r="1549" spans="1:74" x14ac:dyDescent="0.2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  <c r="AL1549" s="46"/>
      <c r="AM1549" s="46"/>
      <c r="AN1549" s="46"/>
      <c r="AO1549" s="46"/>
      <c r="AP1549" s="46"/>
      <c r="AQ1549" s="46"/>
      <c r="AR1549" s="46"/>
      <c r="AS1549" s="46"/>
      <c r="AT1549" s="46"/>
      <c r="AU1549" s="46"/>
      <c r="AV1549" s="46"/>
      <c r="AW1549" s="46"/>
      <c r="AX1549" s="46"/>
      <c r="AY1549" s="46"/>
      <c r="AZ1549" s="46"/>
      <c r="BA1549" s="46"/>
      <c r="BB1549" s="46"/>
      <c r="BC1549" s="46"/>
      <c r="BD1549" s="46"/>
      <c r="BE1549" s="46"/>
      <c r="BF1549" s="143"/>
      <c r="BG1549" s="46"/>
      <c r="BH1549" s="46"/>
      <c r="BI1549" s="46"/>
      <c r="BJ1549" s="46"/>
      <c r="BK1549" s="46"/>
      <c r="BL1549" s="46"/>
      <c r="BM1549" s="46"/>
      <c r="BN1549" s="46"/>
      <c r="BO1549" s="46"/>
      <c r="BP1549" s="46"/>
      <c r="BQ1549" s="46"/>
      <c r="BR1549" s="46"/>
      <c r="BS1549" s="46"/>
      <c r="BT1549" s="46"/>
      <c r="BU1549" s="46"/>
      <c r="BV1549" s="46"/>
    </row>
    <row r="1550" spans="1:74" x14ac:dyDescent="0.2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  <c r="AL1550" s="46"/>
      <c r="AM1550" s="46"/>
      <c r="AN1550" s="46"/>
      <c r="AO1550" s="46"/>
      <c r="AP1550" s="46"/>
      <c r="AQ1550" s="46"/>
      <c r="AR1550" s="46"/>
      <c r="AS1550" s="46"/>
      <c r="AT1550" s="46"/>
      <c r="AU1550" s="46"/>
      <c r="AV1550" s="46"/>
      <c r="AW1550" s="46"/>
      <c r="AX1550" s="46"/>
      <c r="AY1550" s="46"/>
      <c r="AZ1550" s="46"/>
      <c r="BA1550" s="46"/>
      <c r="BB1550" s="46"/>
      <c r="BC1550" s="46"/>
      <c r="BD1550" s="46"/>
      <c r="BE1550" s="46"/>
      <c r="BF1550" s="143"/>
      <c r="BG1550" s="46"/>
      <c r="BH1550" s="46"/>
      <c r="BI1550" s="46"/>
      <c r="BJ1550" s="46"/>
      <c r="BK1550" s="46"/>
      <c r="BL1550" s="46"/>
      <c r="BM1550" s="46"/>
      <c r="BN1550" s="46"/>
      <c r="BO1550" s="46"/>
      <c r="BP1550" s="46"/>
      <c r="BQ1550" s="46"/>
      <c r="BR1550" s="46"/>
      <c r="BS1550" s="46"/>
      <c r="BT1550" s="46"/>
      <c r="BU1550" s="46"/>
      <c r="BV1550" s="46"/>
    </row>
    <row r="1551" spans="1:74" x14ac:dyDescent="0.2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  <c r="AL1551" s="46"/>
      <c r="AM1551" s="46"/>
      <c r="AN1551" s="46"/>
      <c r="AO1551" s="46"/>
      <c r="AP1551" s="46"/>
      <c r="AQ1551" s="46"/>
      <c r="AR1551" s="46"/>
      <c r="AS1551" s="46"/>
      <c r="AT1551" s="46"/>
      <c r="AU1551" s="46"/>
      <c r="AV1551" s="46"/>
      <c r="AW1551" s="46"/>
      <c r="AX1551" s="46"/>
      <c r="AY1551" s="46"/>
      <c r="AZ1551" s="46"/>
      <c r="BA1551" s="46"/>
      <c r="BB1551" s="46"/>
      <c r="BC1551" s="46"/>
      <c r="BD1551" s="46"/>
      <c r="BE1551" s="46"/>
      <c r="BF1551" s="143"/>
      <c r="BG1551" s="46"/>
      <c r="BH1551" s="46"/>
      <c r="BI1551" s="46"/>
      <c r="BJ1551" s="46"/>
      <c r="BK1551" s="46"/>
      <c r="BL1551" s="46"/>
      <c r="BM1551" s="46"/>
      <c r="BN1551" s="46"/>
      <c r="BO1551" s="46"/>
      <c r="BP1551" s="46"/>
      <c r="BQ1551" s="46"/>
      <c r="BR1551" s="46"/>
      <c r="BS1551" s="46"/>
      <c r="BT1551" s="46"/>
      <c r="BU1551" s="46"/>
      <c r="BV1551" s="46"/>
    </row>
    <row r="1552" spans="1:74" x14ac:dyDescent="0.2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  <c r="AK1552" s="46"/>
      <c r="AL1552" s="46"/>
      <c r="AM1552" s="46"/>
      <c r="AN1552" s="46"/>
      <c r="AO1552" s="46"/>
      <c r="AP1552" s="46"/>
      <c r="AQ1552" s="46"/>
      <c r="AR1552" s="46"/>
      <c r="AS1552" s="46"/>
      <c r="AT1552" s="46"/>
      <c r="AU1552" s="46"/>
      <c r="AV1552" s="46"/>
      <c r="AW1552" s="46"/>
      <c r="AX1552" s="46"/>
      <c r="AY1552" s="46"/>
      <c r="AZ1552" s="46"/>
      <c r="BA1552" s="46"/>
      <c r="BB1552" s="46"/>
      <c r="BC1552" s="46"/>
      <c r="BD1552" s="46"/>
      <c r="BE1552" s="46"/>
      <c r="BF1552" s="143"/>
      <c r="BG1552" s="46"/>
      <c r="BH1552" s="46"/>
      <c r="BI1552" s="46"/>
      <c r="BJ1552" s="46"/>
      <c r="BK1552" s="46"/>
      <c r="BL1552" s="46"/>
      <c r="BM1552" s="46"/>
      <c r="BN1552" s="46"/>
      <c r="BO1552" s="46"/>
      <c r="BP1552" s="46"/>
      <c r="BQ1552" s="46"/>
      <c r="BR1552" s="46"/>
      <c r="BS1552" s="46"/>
      <c r="BT1552" s="46"/>
      <c r="BU1552" s="46"/>
      <c r="BV1552" s="46"/>
    </row>
    <row r="1553" spans="1:74" x14ac:dyDescent="0.2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  <c r="AK1553" s="46"/>
      <c r="AL1553" s="46"/>
      <c r="AM1553" s="46"/>
      <c r="AN1553" s="46"/>
      <c r="AO1553" s="46"/>
      <c r="AP1553" s="46"/>
      <c r="AQ1553" s="46"/>
      <c r="AR1553" s="46"/>
      <c r="AS1553" s="46"/>
      <c r="AT1553" s="46"/>
      <c r="AU1553" s="46"/>
      <c r="AV1553" s="46"/>
      <c r="AW1553" s="46"/>
      <c r="AX1553" s="46"/>
      <c r="AY1553" s="46"/>
      <c r="AZ1553" s="46"/>
      <c r="BA1553" s="46"/>
      <c r="BB1553" s="46"/>
      <c r="BC1553" s="46"/>
      <c r="BD1553" s="46"/>
      <c r="BE1553" s="46"/>
      <c r="BF1553" s="143"/>
      <c r="BG1553" s="46"/>
      <c r="BH1553" s="46"/>
      <c r="BI1553" s="46"/>
      <c r="BJ1553" s="46"/>
      <c r="BK1553" s="46"/>
      <c r="BL1553" s="46"/>
      <c r="BM1553" s="46"/>
      <c r="BN1553" s="46"/>
      <c r="BO1553" s="46"/>
      <c r="BP1553" s="46"/>
      <c r="BQ1553" s="46"/>
      <c r="BR1553" s="46"/>
      <c r="BS1553" s="46"/>
      <c r="BT1553" s="46"/>
      <c r="BU1553" s="46"/>
      <c r="BV1553" s="46"/>
    </row>
    <row r="1554" spans="1:74" x14ac:dyDescent="0.2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  <c r="AT1554" s="46"/>
      <c r="AU1554" s="46"/>
      <c r="AV1554" s="46"/>
      <c r="AW1554" s="46"/>
      <c r="AX1554" s="46"/>
      <c r="AY1554" s="46"/>
      <c r="AZ1554" s="46"/>
      <c r="BA1554" s="46"/>
      <c r="BB1554" s="46"/>
      <c r="BC1554" s="46"/>
      <c r="BD1554" s="46"/>
      <c r="BE1554" s="46"/>
      <c r="BF1554" s="143"/>
      <c r="BG1554" s="46"/>
      <c r="BH1554" s="46"/>
      <c r="BI1554" s="46"/>
      <c r="BJ1554" s="46"/>
      <c r="BK1554" s="46"/>
      <c r="BL1554" s="46"/>
      <c r="BM1554" s="46"/>
      <c r="BN1554" s="46"/>
      <c r="BO1554" s="46"/>
      <c r="BP1554" s="46"/>
      <c r="BQ1554" s="46"/>
      <c r="BR1554" s="46"/>
      <c r="BS1554" s="46"/>
      <c r="BT1554" s="46"/>
      <c r="BU1554" s="46"/>
      <c r="BV1554" s="46"/>
    </row>
    <row r="1555" spans="1:74" x14ac:dyDescent="0.2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  <c r="AK1555" s="46"/>
      <c r="AL1555" s="46"/>
      <c r="AM1555" s="46"/>
      <c r="AN1555" s="46"/>
      <c r="AO1555" s="46"/>
      <c r="AP1555" s="46"/>
      <c r="AQ1555" s="46"/>
      <c r="AR1555" s="46"/>
      <c r="AS1555" s="46"/>
      <c r="AT1555" s="46"/>
      <c r="AU1555" s="46"/>
      <c r="AV1555" s="46"/>
      <c r="AW1555" s="46"/>
      <c r="AX1555" s="46"/>
      <c r="AY1555" s="46"/>
      <c r="AZ1555" s="46"/>
      <c r="BA1555" s="46"/>
      <c r="BB1555" s="46"/>
      <c r="BC1555" s="46"/>
      <c r="BD1555" s="46"/>
      <c r="BE1555" s="46"/>
      <c r="BF1555" s="143"/>
      <c r="BG1555" s="46"/>
      <c r="BH1555" s="46"/>
      <c r="BI1555" s="46"/>
      <c r="BJ1555" s="46"/>
      <c r="BK1555" s="46"/>
      <c r="BL1555" s="46"/>
      <c r="BM1555" s="46"/>
      <c r="BN1555" s="46"/>
      <c r="BO1555" s="46"/>
      <c r="BP1555" s="46"/>
      <c r="BQ1555" s="46"/>
      <c r="BR1555" s="46"/>
      <c r="BS1555" s="46"/>
      <c r="BT1555" s="46"/>
      <c r="BU1555" s="46"/>
      <c r="BV1555" s="46"/>
    </row>
    <row r="1556" spans="1:74" x14ac:dyDescent="0.2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  <c r="AK1556" s="46"/>
      <c r="AL1556" s="46"/>
      <c r="AM1556" s="46"/>
      <c r="AN1556" s="46"/>
      <c r="AO1556" s="46"/>
      <c r="AP1556" s="46"/>
      <c r="AQ1556" s="46"/>
      <c r="AR1556" s="46"/>
      <c r="AS1556" s="46"/>
      <c r="AT1556" s="46"/>
      <c r="AU1556" s="46"/>
      <c r="AV1556" s="46"/>
      <c r="AW1556" s="46"/>
      <c r="AX1556" s="46"/>
      <c r="AY1556" s="46"/>
      <c r="AZ1556" s="46"/>
      <c r="BA1556" s="46"/>
      <c r="BB1556" s="46"/>
      <c r="BC1556" s="46"/>
      <c r="BD1556" s="46"/>
      <c r="BE1556" s="46"/>
      <c r="BF1556" s="143"/>
      <c r="BG1556" s="46"/>
      <c r="BH1556" s="46"/>
      <c r="BI1556" s="46"/>
      <c r="BJ1556" s="46"/>
      <c r="BK1556" s="46"/>
      <c r="BL1556" s="46"/>
      <c r="BM1556" s="46"/>
      <c r="BN1556" s="46"/>
      <c r="BO1556" s="46"/>
      <c r="BP1556" s="46"/>
      <c r="BQ1556" s="46"/>
      <c r="BR1556" s="46"/>
      <c r="BS1556" s="46"/>
      <c r="BT1556" s="46"/>
      <c r="BU1556" s="46"/>
      <c r="BV1556" s="46"/>
    </row>
    <row r="1557" spans="1:74" x14ac:dyDescent="0.2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  <c r="AK1557" s="46"/>
      <c r="AL1557" s="46"/>
      <c r="AM1557" s="46"/>
      <c r="AN1557" s="46"/>
      <c r="AO1557" s="46"/>
      <c r="AP1557" s="46"/>
      <c r="AQ1557" s="46"/>
      <c r="AR1557" s="46"/>
      <c r="AS1557" s="46"/>
      <c r="AT1557" s="46"/>
      <c r="AU1557" s="46"/>
      <c r="AV1557" s="46"/>
      <c r="AW1557" s="46"/>
      <c r="AX1557" s="46"/>
      <c r="AY1557" s="46"/>
      <c r="AZ1557" s="46"/>
      <c r="BA1557" s="46"/>
      <c r="BB1557" s="46"/>
      <c r="BC1557" s="46"/>
      <c r="BD1557" s="46"/>
      <c r="BE1557" s="46"/>
      <c r="BF1557" s="143"/>
      <c r="BG1557" s="46"/>
      <c r="BH1557" s="46"/>
      <c r="BI1557" s="46"/>
      <c r="BJ1557" s="46"/>
      <c r="BK1557" s="46"/>
      <c r="BL1557" s="46"/>
      <c r="BM1557" s="46"/>
      <c r="BN1557" s="46"/>
      <c r="BO1557" s="46"/>
      <c r="BP1557" s="46"/>
      <c r="BQ1557" s="46"/>
      <c r="BR1557" s="46"/>
      <c r="BS1557" s="46"/>
      <c r="BT1557" s="46"/>
      <c r="BU1557" s="46"/>
      <c r="BV1557" s="46"/>
    </row>
    <row r="1558" spans="1:74" x14ac:dyDescent="0.2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  <c r="AK1558" s="46"/>
      <c r="AL1558" s="46"/>
      <c r="AM1558" s="46"/>
      <c r="AN1558" s="46"/>
      <c r="AO1558" s="46"/>
      <c r="AP1558" s="46"/>
      <c r="AQ1558" s="46"/>
      <c r="AR1558" s="46"/>
      <c r="AS1558" s="46"/>
      <c r="AT1558" s="46"/>
      <c r="AU1558" s="46"/>
      <c r="AV1558" s="46"/>
      <c r="AW1558" s="46"/>
      <c r="AX1558" s="46"/>
      <c r="AY1558" s="46"/>
      <c r="AZ1558" s="46"/>
      <c r="BA1558" s="46"/>
      <c r="BB1558" s="46"/>
      <c r="BC1558" s="46"/>
      <c r="BD1558" s="46"/>
      <c r="BE1558" s="46"/>
      <c r="BF1558" s="143"/>
      <c r="BG1558" s="46"/>
      <c r="BH1558" s="46"/>
      <c r="BI1558" s="46"/>
      <c r="BJ1558" s="46"/>
      <c r="BK1558" s="46"/>
      <c r="BL1558" s="46"/>
      <c r="BM1558" s="46"/>
      <c r="BN1558" s="46"/>
      <c r="BO1558" s="46"/>
      <c r="BP1558" s="46"/>
      <c r="BQ1558" s="46"/>
      <c r="BR1558" s="46"/>
      <c r="BS1558" s="46"/>
      <c r="BT1558" s="46"/>
      <c r="BU1558" s="46"/>
      <c r="BV1558" s="46"/>
    </row>
    <row r="1559" spans="1:74" x14ac:dyDescent="0.2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  <c r="AK1559" s="46"/>
      <c r="AL1559" s="46"/>
      <c r="AM1559" s="46"/>
      <c r="AN1559" s="46"/>
      <c r="AO1559" s="46"/>
      <c r="AP1559" s="46"/>
      <c r="AQ1559" s="46"/>
      <c r="AR1559" s="46"/>
      <c r="AS1559" s="46"/>
      <c r="AT1559" s="46"/>
      <c r="AU1559" s="46"/>
      <c r="AV1559" s="46"/>
      <c r="AW1559" s="46"/>
      <c r="AX1559" s="46"/>
      <c r="AY1559" s="46"/>
      <c r="AZ1559" s="46"/>
      <c r="BA1559" s="46"/>
      <c r="BB1559" s="46"/>
      <c r="BC1559" s="46"/>
      <c r="BD1559" s="46"/>
      <c r="BE1559" s="46"/>
      <c r="BF1559" s="143"/>
      <c r="BG1559" s="46"/>
      <c r="BH1559" s="46"/>
      <c r="BI1559" s="46"/>
      <c r="BJ1559" s="46"/>
      <c r="BK1559" s="46"/>
      <c r="BL1559" s="46"/>
      <c r="BM1559" s="46"/>
      <c r="BN1559" s="46"/>
      <c r="BO1559" s="46"/>
      <c r="BP1559" s="46"/>
      <c r="BQ1559" s="46"/>
      <c r="BR1559" s="46"/>
      <c r="BS1559" s="46"/>
      <c r="BT1559" s="46"/>
      <c r="BU1559" s="46"/>
      <c r="BV1559" s="46"/>
    </row>
    <row r="1560" spans="1:74" x14ac:dyDescent="0.2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  <c r="AK1560" s="46"/>
      <c r="AL1560" s="46"/>
      <c r="AM1560" s="46"/>
      <c r="AN1560" s="46"/>
      <c r="AO1560" s="46"/>
      <c r="AP1560" s="46"/>
      <c r="AQ1560" s="46"/>
      <c r="AR1560" s="46"/>
      <c r="AS1560" s="46"/>
      <c r="AT1560" s="46"/>
      <c r="AU1560" s="46"/>
      <c r="AV1560" s="46"/>
      <c r="AW1560" s="46"/>
      <c r="AX1560" s="46"/>
      <c r="AY1560" s="46"/>
      <c r="AZ1560" s="46"/>
      <c r="BA1560" s="46"/>
      <c r="BB1560" s="46"/>
      <c r="BC1560" s="46"/>
      <c r="BD1560" s="46"/>
      <c r="BE1560" s="46"/>
      <c r="BF1560" s="143"/>
      <c r="BG1560" s="46"/>
      <c r="BH1560" s="46"/>
      <c r="BI1560" s="46"/>
      <c r="BJ1560" s="46"/>
      <c r="BK1560" s="46"/>
      <c r="BL1560" s="46"/>
      <c r="BM1560" s="46"/>
      <c r="BN1560" s="46"/>
      <c r="BO1560" s="46"/>
      <c r="BP1560" s="46"/>
      <c r="BQ1560" s="46"/>
      <c r="BR1560" s="46"/>
      <c r="BS1560" s="46"/>
      <c r="BT1560" s="46"/>
      <c r="BU1560" s="46"/>
      <c r="BV1560" s="46"/>
    </row>
    <row r="1561" spans="1:74" x14ac:dyDescent="0.2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  <c r="AT1561" s="46"/>
      <c r="AU1561" s="46"/>
      <c r="AV1561" s="46"/>
      <c r="AW1561" s="46"/>
      <c r="AX1561" s="46"/>
      <c r="AY1561" s="46"/>
      <c r="AZ1561" s="46"/>
      <c r="BA1561" s="46"/>
      <c r="BB1561" s="46"/>
      <c r="BC1561" s="46"/>
      <c r="BD1561" s="46"/>
      <c r="BE1561" s="46"/>
      <c r="BF1561" s="143"/>
      <c r="BG1561" s="46"/>
      <c r="BH1561" s="46"/>
      <c r="BI1561" s="46"/>
      <c r="BJ1561" s="46"/>
      <c r="BK1561" s="46"/>
      <c r="BL1561" s="46"/>
      <c r="BM1561" s="46"/>
      <c r="BN1561" s="46"/>
      <c r="BO1561" s="46"/>
      <c r="BP1561" s="46"/>
      <c r="BQ1561" s="46"/>
      <c r="BR1561" s="46"/>
      <c r="BS1561" s="46"/>
      <c r="BT1561" s="46"/>
      <c r="BU1561" s="46"/>
      <c r="BV1561" s="46"/>
    </row>
    <row r="1562" spans="1:74" x14ac:dyDescent="0.2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  <c r="AK1562" s="46"/>
      <c r="AL1562" s="46"/>
      <c r="AM1562" s="46"/>
      <c r="AN1562" s="46"/>
      <c r="AO1562" s="46"/>
      <c r="AP1562" s="46"/>
      <c r="AQ1562" s="46"/>
      <c r="AR1562" s="46"/>
      <c r="AS1562" s="46"/>
      <c r="AT1562" s="46"/>
      <c r="AU1562" s="46"/>
      <c r="AV1562" s="46"/>
      <c r="AW1562" s="46"/>
      <c r="AX1562" s="46"/>
      <c r="AY1562" s="46"/>
      <c r="AZ1562" s="46"/>
      <c r="BA1562" s="46"/>
      <c r="BB1562" s="46"/>
      <c r="BC1562" s="46"/>
      <c r="BD1562" s="46"/>
      <c r="BE1562" s="46"/>
      <c r="BF1562" s="143"/>
      <c r="BG1562" s="46"/>
      <c r="BH1562" s="46"/>
      <c r="BI1562" s="46"/>
      <c r="BJ1562" s="46"/>
      <c r="BK1562" s="46"/>
      <c r="BL1562" s="46"/>
      <c r="BM1562" s="46"/>
      <c r="BN1562" s="46"/>
      <c r="BO1562" s="46"/>
      <c r="BP1562" s="46"/>
      <c r="BQ1562" s="46"/>
      <c r="BR1562" s="46"/>
      <c r="BS1562" s="46"/>
      <c r="BT1562" s="46"/>
      <c r="BU1562" s="46"/>
      <c r="BV1562" s="46"/>
    </row>
    <row r="1563" spans="1:74" x14ac:dyDescent="0.2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  <c r="AT1563" s="46"/>
      <c r="AU1563" s="46"/>
      <c r="AV1563" s="46"/>
      <c r="AW1563" s="46"/>
      <c r="AX1563" s="46"/>
      <c r="AY1563" s="46"/>
      <c r="AZ1563" s="46"/>
      <c r="BA1563" s="46"/>
      <c r="BB1563" s="46"/>
      <c r="BC1563" s="46"/>
      <c r="BD1563" s="46"/>
      <c r="BE1563" s="46"/>
      <c r="BF1563" s="143"/>
      <c r="BG1563" s="46"/>
      <c r="BH1563" s="46"/>
      <c r="BI1563" s="46"/>
      <c r="BJ1563" s="46"/>
      <c r="BK1563" s="46"/>
      <c r="BL1563" s="46"/>
      <c r="BM1563" s="46"/>
      <c r="BN1563" s="46"/>
      <c r="BO1563" s="46"/>
      <c r="BP1563" s="46"/>
      <c r="BQ1563" s="46"/>
      <c r="BR1563" s="46"/>
      <c r="BS1563" s="46"/>
      <c r="BT1563" s="46"/>
      <c r="BU1563" s="46"/>
      <c r="BV1563" s="46"/>
    </row>
    <row r="1564" spans="1:74" x14ac:dyDescent="0.2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  <c r="AT1564" s="46"/>
      <c r="AU1564" s="46"/>
      <c r="AV1564" s="46"/>
      <c r="AW1564" s="46"/>
      <c r="AX1564" s="46"/>
      <c r="AY1564" s="46"/>
      <c r="AZ1564" s="46"/>
      <c r="BA1564" s="46"/>
      <c r="BB1564" s="46"/>
      <c r="BC1564" s="46"/>
      <c r="BD1564" s="46"/>
      <c r="BE1564" s="46"/>
      <c r="BF1564" s="143"/>
      <c r="BG1564" s="46"/>
      <c r="BH1564" s="46"/>
      <c r="BI1564" s="46"/>
      <c r="BJ1564" s="46"/>
      <c r="BK1564" s="46"/>
      <c r="BL1564" s="46"/>
      <c r="BM1564" s="46"/>
      <c r="BN1564" s="46"/>
      <c r="BO1564" s="46"/>
      <c r="BP1564" s="46"/>
      <c r="BQ1564" s="46"/>
      <c r="BR1564" s="46"/>
      <c r="BS1564" s="46"/>
      <c r="BT1564" s="46"/>
      <c r="BU1564" s="46"/>
      <c r="BV1564" s="46"/>
    </row>
    <row r="1565" spans="1:74" x14ac:dyDescent="0.2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  <c r="AT1565" s="46"/>
      <c r="AU1565" s="46"/>
      <c r="AV1565" s="46"/>
      <c r="AW1565" s="46"/>
      <c r="AX1565" s="46"/>
      <c r="AY1565" s="46"/>
      <c r="AZ1565" s="46"/>
      <c r="BA1565" s="46"/>
      <c r="BB1565" s="46"/>
      <c r="BC1565" s="46"/>
      <c r="BD1565" s="46"/>
      <c r="BE1565" s="46"/>
      <c r="BF1565" s="143"/>
      <c r="BG1565" s="46"/>
      <c r="BH1565" s="46"/>
      <c r="BI1565" s="46"/>
      <c r="BJ1565" s="46"/>
      <c r="BK1565" s="46"/>
      <c r="BL1565" s="46"/>
      <c r="BM1565" s="46"/>
      <c r="BN1565" s="46"/>
      <c r="BO1565" s="46"/>
      <c r="BP1565" s="46"/>
      <c r="BQ1565" s="46"/>
      <c r="BR1565" s="46"/>
      <c r="BS1565" s="46"/>
      <c r="BT1565" s="46"/>
      <c r="BU1565" s="46"/>
      <c r="BV1565" s="46"/>
    </row>
    <row r="1566" spans="1:74" x14ac:dyDescent="0.2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  <c r="AT1566" s="46"/>
      <c r="AU1566" s="46"/>
      <c r="AV1566" s="46"/>
      <c r="AW1566" s="46"/>
      <c r="AX1566" s="46"/>
      <c r="AY1566" s="46"/>
      <c r="AZ1566" s="46"/>
      <c r="BA1566" s="46"/>
      <c r="BB1566" s="46"/>
      <c r="BC1566" s="46"/>
      <c r="BD1566" s="46"/>
      <c r="BE1566" s="46"/>
      <c r="BF1566" s="143"/>
      <c r="BG1566" s="46"/>
      <c r="BH1566" s="46"/>
      <c r="BI1566" s="46"/>
      <c r="BJ1566" s="46"/>
      <c r="BK1566" s="46"/>
      <c r="BL1566" s="46"/>
      <c r="BM1566" s="46"/>
      <c r="BN1566" s="46"/>
      <c r="BO1566" s="46"/>
      <c r="BP1566" s="46"/>
      <c r="BQ1566" s="46"/>
      <c r="BR1566" s="46"/>
      <c r="BS1566" s="46"/>
      <c r="BT1566" s="46"/>
      <c r="BU1566" s="46"/>
      <c r="BV1566" s="46"/>
    </row>
    <row r="1567" spans="1:74" x14ac:dyDescent="0.2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  <c r="AT1567" s="46"/>
      <c r="AU1567" s="46"/>
      <c r="AV1567" s="46"/>
      <c r="AW1567" s="46"/>
      <c r="AX1567" s="46"/>
      <c r="AY1567" s="46"/>
      <c r="AZ1567" s="46"/>
      <c r="BA1567" s="46"/>
      <c r="BB1567" s="46"/>
      <c r="BC1567" s="46"/>
      <c r="BD1567" s="46"/>
      <c r="BE1567" s="46"/>
      <c r="BF1567" s="143"/>
      <c r="BG1567" s="46"/>
      <c r="BH1567" s="46"/>
      <c r="BI1567" s="46"/>
      <c r="BJ1567" s="46"/>
      <c r="BK1567" s="46"/>
      <c r="BL1567" s="46"/>
      <c r="BM1567" s="46"/>
      <c r="BN1567" s="46"/>
      <c r="BO1567" s="46"/>
      <c r="BP1567" s="46"/>
      <c r="BQ1567" s="46"/>
      <c r="BR1567" s="46"/>
      <c r="BS1567" s="46"/>
      <c r="BT1567" s="46"/>
      <c r="BU1567" s="46"/>
      <c r="BV1567" s="46"/>
    </row>
    <row r="1568" spans="1:74" x14ac:dyDescent="0.2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  <c r="AT1568" s="46"/>
      <c r="AU1568" s="46"/>
      <c r="AV1568" s="46"/>
      <c r="AW1568" s="46"/>
      <c r="AX1568" s="46"/>
      <c r="AY1568" s="46"/>
      <c r="AZ1568" s="46"/>
      <c r="BA1568" s="46"/>
      <c r="BB1568" s="46"/>
      <c r="BC1568" s="46"/>
      <c r="BD1568" s="46"/>
      <c r="BE1568" s="46"/>
      <c r="BF1568" s="143"/>
      <c r="BG1568" s="46"/>
      <c r="BH1568" s="46"/>
      <c r="BI1568" s="46"/>
      <c r="BJ1568" s="46"/>
      <c r="BK1568" s="46"/>
      <c r="BL1568" s="46"/>
      <c r="BM1568" s="46"/>
      <c r="BN1568" s="46"/>
      <c r="BO1568" s="46"/>
      <c r="BP1568" s="46"/>
      <c r="BQ1568" s="46"/>
      <c r="BR1568" s="46"/>
      <c r="BS1568" s="46"/>
      <c r="BT1568" s="46"/>
      <c r="BU1568" s="46"/>
      <c r="BV1568" s="46"/>
    </row>
    <row r="1569" spans="1:74" x14ac:dyDescent="0.2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  <c r="AT1569" s="46"/>
      <c r="AU1569" s="46"/>
      <c r="AV1569" s="46"/>
      <c r="AW1569" s="46"/>
      <c r="AX1569" s="46"/>
      <c r="AY1569" s="46"/>
      <c r="AZ1569" s="46"/>
      <c r="BA1569" s="46"/>
      <c r="BB1569" s="46"/>
      <c r="BC1569" s="46"/>
      <c r="BD1569" s="46"/>
      <c r="BE1569" s="46"/>
      <c r="BF1569" s="143"/>
      <c r="BG1569" s="46"/>
      <c r="BH1569" s="46"/>
      <c r="BI1569" s="46"/>
      <c r="BJ1569" s="46"/>
      <c r="BK1569" s="46"/>
      <c r="BL1569" s="46"/>
      <c r="BM1569" s="46"/>
      <c r="BN1569" s="46"/>
      <c r="BO1569" s="46"/>
      <c r="BP1569" s="46"/>
      <c r="BQ1569" s="46"/>
      <c r="BR1569" s="46"/>
      <c r="BS1569" s="46"/>
      <c r="BT1569" s="46"/>
      <c r="BU1569" s="46"/>
      <c r="BV1569" s="46"/>
    </row>
    <row r="1570" spans="1:74" x14ac:dyDescent="0.2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  <c r="AT1570" s="46"/>
      <c r="AU1570" s="46"/>
      <c r="AV1570" s="46"/>
      <c r="AW1570" s="46"/>
      <c r="AX1570" s="46"/>
      <c r="AY1570" s="46"/>
      <c r="AZ1570" s="46"/>
      <c r="BA1570" s="46"/>
      <c r="BB1570" s="46"/>
      <c r="BC1570" s="46"/>
      <c r="BD1570" s="46"/>
      <c r="BE1570" s="46"/>
      <c r="BF1570" s="143"/>
      <c r="BG1570" s="46"/>
      <c r="BH1570" s="46"/>
      <c r="BI1570" s="46"/>
      <c r="BJ1570" s="46"/>
      <c r="BK1570" s="46"/>
      <c r="BL1570" s="46"/>
      <c r="BM1570" s="46"/>
      <c r="BN1570" s="46"/>
      <c r="BO1570" s="46"/>
      <c r="BP1570" s="46"/>
      <c r="BQ1570" s="46"/>
      <c r="BR1570" s="46"/>
      <c r="BS1570" s="46"/>
      <c r="BT1570" s="46"/>
      <c r="BU1570" s="46"/>
      <c r="BV1570" s="46"/>
    </row>
    <row r="1571" spans="1:74" x14ac:dyDescent="0.2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  <c r="AT1571" s="46"/>
      <c r="AU1571" s="46"/>
      <c r="AV1571" s="46"/>
      <c r="AW1571" s="46"/>
      <c r="AX1571" s="46"/>
      <c r="AY1571" s="46"/>
      <c r="AZ1571" s="46"/>
      <c r="BA1571" s="46"/>
      <c r="BB1571" s="46"/>
      <c r="BC1571" s="46"/>
      <c r="BD1571" s="46"/>
      <c r="BE1571" s="46"/>
      <c r="BF1571" s="143"/>
      <c r="BG1571" s="46"/>
      <c r="BH1571" s="46"/>
      <c r="BI1571" s="46"/>
      <c r="BJ1571" s="46"/>
      <c r="BK1571" s="46"/>
      <c r="BL1571" s="46"/>
      <c r="BM1571" s="46"/>
      <c r="BN1571" s="46"/>
      <c r="BO1571" s="46"/>
      <c r="BP1571" s="46"/>
      <c r="BQ1571" s="46"/>
      <c r="BR1571" s="46"/>
      <c r="BS1571" s="46"/>
      <c r="BT1571" s="46"/>
      <c r="BU1571" s="46"/>
      <c r="BV1571" s="46"/>
    </row>
    <row r="1572" spans="1:74" x14ac:dyDescent="0.2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  <c r="AK1572" s="46"/>
      <c r="AL1572" s="46"/>
      <c r="AM1572" s="46"/>
      <c r="AN1572" s="46"/>
      <c r="AO1572" s="46"/>
      <c r="AP1572" s="46"/>
      <c r="AQ1572" s="46"/>
      <c r="AR1572" s="46"/>
      <c r="AS1572" s="46"/>
      <c r="AT1572" s="46"/>
      <c r="AU1572" s="46"/>
      <c r="AV1572" s="46"/>
      <c r="AW1572" s="46"/>
      <c r="AX1572" s="46"/>
      <c r="AY1572" s="46"/>
      <c r="AZ1572" s="46"/>
      <c r="BA1572" s="46"/>
      <c r="BB1572" s="46"/>
      <c r="BC1572" s="46"/>
      <c r="BD1572" s="46"/>
      <c r="BE1572" s="46"/>
      <c r="BF1572" s="143"/>
      <c r="BG1572" s="46"/>
      <c r="BH1572" s="46"/>
      <c r="BI1572" s="46"/>
      <c r="BJ1572" s="46"/>
      <c r="BK1572" s="46"/>
      <c r="BL1572" s="46"/>
      <c r="BM1572" s="46"/>
      <c r="BN1572" s="46"/>
      <c r="BO1572" s="46"/>
      <c r="BP1572" s="46"/>
      <c r="BQ1572" s="46"/>
      <c r="BR1572" s="46"/>
      <c r="BS1572" s="46"/>
      <c r="BT1572" s="46"/>
      <c r="BU1572" s="46"/>
      <c r="BV1572" s="46"/>
    </row>
    <row r="1573" spans="1:74" x14ac:dyDescent="0.2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  <c r="AK1573" s="46"/>
      <c r="AL1573" s="46"/>
      <c r="AM1573" s="46"/>
      <c r="AN1573" s="46"/>
      <c r="AO1573" s="46"/>
      <c r="AP1573" s="46"/>
      <c r="AQ1573" s="46"/>
      <c r="AR1573" s="46"/>
      <c r="AS1573" s="46"/>
      <c r="AT1573" s="46"/>
      <c r="AU1573" s="46"/>
      <c r="AV1573" s="46"/>
      <c r="AW1573" s="46"/>
      <c r="AX1573" s="46"/>
      <c r="AY1573" s="46"/>
      <c r="AZ1573" s="46"/>
      <c r="BA1573" s="46"/>
      <c r="BB1573" s="46"/>
      <c r="BC1573" s="46"/>
      <c r="BD1573" s="46"/>
      <c r="BE1573" s="46"/>
      <c r="BF1573" s="143"/>
      <c r="BG1573" s="46"/>
      <c r="BH1573" s="46"/>
      <c r="BI1573" s="46"/>
      <c r="BJ1573" s="46"/>
      <c r="BK1573" s="46"/>
      <c r="BL1573" s="46"/>
      <c r="BM1573" s="46"/>
      <c r="BN1573" s="46"/>
      <c r="BO1573" s="46"/>
      <c r="BP1573" s="46"/>
      <c r="BQ1573" s="46"/>
      <c r="BR1573" s="46"/>
      <c r="BS1573" s="46"/>
      <c r="BT1573" s="46"/>
      <c r="BU1573" s="46"/>
      <c r="BV1573" s="46"/>
    </row>
    <row r="1574" spans="1:74" x14ac:dyDescent="0.2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  <c r="AT1574" s="46"/>
      <c r="AU1574" s="46"/>
      <c r="AV1574" s="46"/>
      <c r="AW1574" s="46"/>
      <c r="AX1574" s="46"/>
      <c r="AY1574" s="46"/>
      <c r="AZ1574" s="46"/>
      <c r="BA1574" s="46"/>
      <c r="BB1574" s="46"/>
      <c r="BC1574" s="46"/>
      <c r="BD1574" s="46"/>
      <c r="BE1574" s="46"/>
      <c r="BF1574" s="143"/>
      <c r="BG1574" s="46"/>
      <c r="BH1574" s="46"/>
      <c r="BI1574" s="46"/>
      <c r="BJ1574" s="46"/>
      <c r="BK1574" s="46"/>
      <c r="BL1574" s="46"/>
      <c r="BM1574" s="46"/>
      <c r="BN1574" s="46"/>
      <c r="BO1574" s="46"/>
      <c r="BP1574" s="46"/>
      <c r="BQ1574" s="46"/>
      <c r="BR1574" s="46"/>
      <c r="BS1574" s="46"/>
      <c r="BT1574" s="46"/>
      <c r="BU1574" s="46"/>
      <c r="BV1574" s="46"/>
    </row>
    <row r="1575" spans="1:74" x14ac:dyDescent="0.2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  <c r="AT1575" s="46"/>
      <c r="AU1575" s="46"/>
      <c r="AV1575" s="46"/>
      <c r="AW1575" s="46"/>
      <c r="AX1575" s="46"/>
      <c r="AY1575" s="46"/>
      <c r="AZ1575" s="46"/>
      <c r="BA1575" s="46"/>
      <c r="BB1575" s="46"/>
      <c r="BC1575" s="46"/>
      <c r="BD1575" s="46"/>
      <c r="BE1575" s="46"/>
      <c r="BF1575" s="143"/>
      <c r="BG1575" s="46"/>
      <c r="BH1575" s="46"/>
      <c r="BI1575" s="46"/>
      <c r="BJ1575" s="46"/>
      <c r="BK1575" s="46"/>
      <c r="BL1575" s="46"/>
      <c r="BM1575" s="46"/>
      <c r="BN1575" s="46"/>
      <c r="BO1575" s="46"/>
      <c r="BP1575" s="46"/>
      <c r="BQ1575" s="46"/>
      <c r="BR1575" s="46"/>
      <c r="BS1575" s="46"/>
      <c r="BT1575" s="46"/>
      <c r="BU1575" s="46"/>
      <c r="BV1575" s="46"/>
    </row>
    <row r="1576" spans="1:74" x14ac:dyDescent="0.2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  <c r="AK1576" s="46"/>
      <c r="AL1576" s="46"/>
      <c r="AM1576" s="46"/>
      <c r="AN1576" s="46"/>
      <c r="AO1576" s="46"/>
      <c r="AP1576" s="46"/>
      <c r="AQ1576" s="46"/>
      <c r="AR1576" s="46"/>
      <c r="AS1576" s="46"/>
      <c r="AT1576" s="46"/>
      <c r="AU1576" s="46"/>
      <c r="AV1576" s="46"/>
      <c r="AW1576" s="46"/>
      <c r="AX1576" s="46"/>
      <c r="AY1576" s="46"/>
      <c r="AZ1576" s="46"/>
      <c r="BA1576" s="46"/>
      <c r="BB1576" s="46"/>
      <c r="BC1576" s="46"/>
      <c r="BD1576" s="46"/>
      <c r="BE1576" s="46"/>
      <c r="BF1576" s="143"/>
      <c r="BG1576" s="46"/>
      <c r="BH1576" s="46"/>
      <c r="BI1576" s="46"/>
      <c r="BJ1576" s="46"/>
      <c r="BK1576" s="46"/>
      <c r="BL1576" s="46"/>
      <c r="BM1576" s="46"/>
      <c r="BN1576" s="46"/>
      <c r="BO1576" s="46"/>
      <c r="BP1576" s="46"/>
      <c r="BQ1576" s="46"/>
      <c r="BR1576" s="46"/>
      <c r="BS1576" s="46"/>
      <c r="BT1576" s="46"/>
      <c r="BU1576" s="46"/>
      <c r="BV1576" s="46"/>
    </row>
    <row r="1577" spans="1:74" x14ac:dyDescent="0.2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  <c r="AK1577" s="46"/>
      <c r="AL1577" s="46"/>
      <c r="AM1577" s="46"/>
      <c r="AN1577" s="46"/>
      <c r="AO1577" s="46"/>
      <c r="AP1577" s="46"/>
      <c r="AQ1577" s="46"/>
      <c r="AR1577" s="46"/>
      <c r="AS1577" s="46"/>
      <c r="AT1577" s="46"/>
      <c r="AU1577" s="46"/>
      <c r="AV1577" s="46"/>
      <c r="AW1577" s="46"/>
      <c r="AX1577" s="46"/>
      <c r="AY1577" s="46"/>
      <c r="AZ1577" s="46"/>
      <c r="BA1577" s="46"/>
      <c r="BB1577" s="46"/>
      <c r="BC1577" s="46"/>
      <c r="BD1577" s="46"/>
      <c r="BE1577" s="46"/>
      <c r="BF1577" s="143"/>
      <c r="BG1577" s="46"/>
      <c r="BH1577" s="46"/>
      <c r="BI1577" s="46"/>
      <c r="BJ1577" s="46"/>
      <c r="BK1577" s="46"/>
      <c r="BL1577" s="46"/>
      <c r="BM1577" s="46"/>
      <c r="BN1577" s="46"/>
      <c r="BO1577" s="46"/>
      <c r="BP1577" s="46"/>
      <c r="BQ1577" s="46"/>
      <c r="BR1577" s="46"/>
      <c r="BS1577" s="46"/>
      <c r="BT1577" s="46"/>
      <c r="BU1577" s="46"/>
      <c r="BV1577" s="46"/>
    </row>
    <row r="1578" spans="1:74" x14ac:dyDescent="0.2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  <c r="AK1578" s="46"/>
      <c r="AL1578" s="46"/>
      <c r="AM1578" s="46"/>
      <c r="AN1578" s="46"/>
      <c r="AO1578" s="46"/>
      <c r="AP1578" s="46"/>
      <c r="AQ1578" s="46"/>
      <c r="AR1578" s="46"/>
      <c r="AS1578" s="46"/>
      <c r="AT1578" s="46"/>
      <c r="AU1578" s="46"/>
      <c r="AV1578" s="46"/>
      <c r="AW1578" s="46"/>
      <c r="AX1578" s="46"/>
      <c r="AY1578" s="46"/>
      <c r="AZ1578" s="46"/>
      <c r="BA1578" s="46"/>
      <c r="BB1578" s="46"/>
      <c r="BC1578" s="46"/>
      <c r="BD1578" s="46"/>
      <c r="BE1578" s="46"/>
      <c r="BF1578" s="143"/>
      <c r="BG1578" s="46"/>
      <c r="BH1578" s="46"/>
      <c r="BI1578" s="46"/>
      <c r="BJ1578" s="46"/>
      <c r="BK1578" s="46"/>
      <c r="BL1578" s="46"/>
      <c r="BM1578" s="46"/>
      <c r="BN1578" s="46"/>
      <c r="BO1578" s="46"/>
      <c r="BP1578" s="46"/>
      <c r="BQ1578" s="46"/>
      <c r="BR1578" s="46"/>
      <c r="BS1578" s="46"/>
      <c r="BT1578" s="46"/>
      <c r="BU1578" s="46"/>
      <c r="BV1578" s="46"/>
    </row>
    <row r="1579" spans="1:74" x14ac:dyDescent="0.2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  <c r="AK1579" s="46"/>
      <c r="AL1579" s="46"/>
      <c r="AM1579" s="46"/>
      <c r="AN1579" s="46"/>
      <c r="AO1579" s="46"/>
      <c r="AP1579" s="46"/>
      <c r="AQ1579" s="46"/>
      <c r="AR1579" s="46"/>
      <c r="AS1579" s="46"/>
      <c r="AT1579" s="46"/>
      <c r="AU1579" s="46"/>
      <c r="AV1579" s="46"/>
      <c r="AW1579" s="46"/>
      <c r="AX1579" s="46"/>
      <c r="AY1579" s="46"/>
      <c r="AZ1579" s="46"/>
      <c r="BA1579" s="46"/>
      <c r="BB1579" s="46"/>
      <c r="BC1579" s="46"/>
      <c r="BD1579" s="46"/>
      <c r="BE1579" s="46"/>
      <c r="BF1579" s="143"/>
      <c r="BG1579" s="46"/>
      <c r="BH1579" s="46"/>
      <c r="BI1579" s="46"/>
      <c r="BJ1579" s="46"/>
      <c r="BK1579" s="46"/>
      <c r="BL1579" s="46"/>
      <c r="BM1579" s="46"/>
      <c r="BN1579" s="46"/>
      <c r="BO1579" s="46"/>
      <c r="BP1579" s="46"/>
      <c r="BQ1579" s="46"/>
      <c r="BR1579" s="46"/>
      <c r="BS1579" s="46"/>
      <c r="BT1579" s="46"/>
      <c r="BU1579" s="46"/>
      <c r="BV1579" s="46"/>
    </row>
    <row r="1580" spans="1:74" x14ac:dyDescent="0.2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  <c r="AK1580" s="46"/>
      <c r="AL1580" s="46"/>
      <c r="AM1580" s="46"/>
      <c r="AN1580" s="46"/>
      <c r="AO1580" s="46"/>
      <c r="AP1580" s="46"/>
      <c r="AQ1580" s="46"/>
      <c r="AR1580" s="46"/>
      <c r="AS1580" s="46"/>
      <c r="AT1580" s="46"/>
      <c r="AU1580" s="46"/>
      <c r="AV1580" s="46"/>
      <c r="AW1580" s="46"/>
      <c r="AX1580" s="46"/>
      <c r="AY1580" s="46"/>
      <c r="AZ1580" s="46"/>
      <c r="BA1580" s="46"/>
      <c r="BB1580" s="46"/>
      <c r="BC1580" s="46"/>
      <c r="BD1580" s="46"/>
      <c r="BE1580" s="46"/>
      <c r="BF1580" s="143"/>
      <c r="BG1580" s="46"/>
      <c r="BH1580" s="46"/>
      <c r="BI1580" s="46"/>
      <c r="BJ1580" s="46"/>
      <c r="BK1580" s="46"/>
      <c r="BL1580" s="46"/>
      <c r="BM1580" s="46"/>
      <c r="BN1580" s="46"/>
      <c r="BO1580" s="46"/>
      <c r="BP1580" s="46"/>
      <c r="BQ1580" s="46"/>
      <c r="BR1580" s="46"/>
      <c r="BS1580" s="46"/>
      <c r="BT1580" s="46"/>
      <c r="BU1580" s="46"/>
      <c r="BV1580" s="46"/>
    </row>
    <row r="1581" spans="1:74" x14ac:dyDescent="0.2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  <c r="AK1581" s="46"/>
      <c r="AL1581" s="46"/>
      <c r="AM1581" s="46"/>
      <c r="AN1581" s="46"/>
      <c r="AO1581" s="46"/>
      <c r="AP1581" s="46"/>
      <c r="AQ1581" s="46"/>
      <c r="AR1581" s="46"/>
      <c r="AS1581" s="46"/>
      <c r="AT1581" s="46"/>
      <c r="AU1581" s="46"/>
      <c r="AV1581" s="46"/>
      <c r="AW1581" s="46"/>
      <c r="AX1581" s="46"/>
      <c r="AY1581" s="46"/>
      <c r="AZ1581" s="46"/>
      <c r="BA1581" s="46"/>
      <c r="BB1581" s="46"/>
      <c r="BC1581" s="46"/>
      <c r="BD1581" s="46"/>
      <c r="BE1581" s="46"/>
      <c r="BF1581" s="143"/>
      <c r="BG1581" s="46"/>
      <c r="BH1581" s="46"/>
      <c r="BI1581" s="46"/>
      <c r="BJ1581" s="46"/>
      <c r="BK1581" s="46"/>
      <c r="BL1581" s="46"/>
      <c r="BM1581" s="46"/>
      <c r="BN1581" s="46"/>
      <c r="BO1581" s="46"/>
      <c r="BP1581" s="46"/>
      <c r="BQ1581" s="46"/>
      <c r="BR1581" s="46"/>
      <c r="BS1581" s="46"/>
      <c r="BT1581" s="46"/>
      <c r="BU1581" s="46"/>
      <c r="BV1581" s="46"/>
    </row>
    <row r="1582" spans="1:74" x14ac:dyDescent="0.2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  <c r="AK1582" s="46"/>
      <c r="AL1582" s="46"/>
      <c r="AM1582" s="46"/>
      <c r="AN1582" s="46"/>
      <c r="AO1582" s="46"/>
      <c r="AP1582" s="46"/>
      <c r="AQ1582" s="46"/>
      <c r="AR1582" s="46"/>
      <c r="AS1582" s="46"/>
      <c r="AT1582" s="46"/>
      <c r="AU1582" s="46"/>
      <c r="AV1582" s="46"/>
      <c r="AW1582" s="46"/>
      <c r="AX1582" s="46"/>
      <c r="AY1582" s="46"/>
      <c r="AZ1582" s="46"/>
      <c r="BA1582" s="46"/>
      <c r="BB1582" s="46"/>
      <c r="BC1582" s="46"/>
      <c r="BD1582" s="46"/>
      <c r="BE1582" s="46"/>
      <c r="BF1582" s="143"/>
      <c r="BG1582" s="46"/>
      <c r="BH1582" s="46"/>
      <c r="BI1582" s="46"/>
      <c r="BJ1582" s="46"/>
      <c r="BK1582" s="46"/>
      <c r="BL1582" s="46"/>
      <c r="BM1582" s="46"/>
      <c r="BN1582" s="46"/>
      <c r="BO1582" s="46"/>
      <c r="BP1582" s="46"/>
      <c r="BQ1582" s="46"/>
      <c r="BR1582" s="46"/>
      <c r="BS1582" s="46"/>
      <c r="BT1582" s="46"/>
      <c r="BU1582" s="46"/>
      <c r="BV1582" s="46"/>
    </row>
    <row r="1583" spans="1:74" x14ac:dyDescent="0.2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  <c r="AK1583" s="46"/>
      <c r="AL1583" s="46"/>
      <c r="AM1583" s="46"/>
      <c r="AN1583" s="46"/>
      <c r="AO1583" s="46"/>
      <c r="AP1583" s="46"/>
      <c r="AQ1583" s="46"/>
      <c r="AR1583" s="46"/>
      <c r="AS1583" s="46"/>
      <c r="AT1583" s="46"/>
      <c r="AU1583" s="46"/>
      <c r="AV1583" s="46"/>
      <c r="AW1583" s="46"/>
      <c r="AX1583" s="46"/>
      <c r="AY1583" s="46"/>
      <c r="AZ1583" s="46"/>
      <c r="BA1583" s="46"/>
      <c r="BB1583" s="46"/>
      <c r="BC1583" s="46"/>
      <c r="BD1583" s="46"/>
      <c r="BE1583" s="46"/>
      <c r="BF1583" s="143"/>
      <c r="BG1583" s="46"/>
      <c r="BH1583" s="46"/>
      <c r="BI1583" s="46"/>
      <c r="BJ1583" s="46"/>
      <c r="BK1583" s="46"/>
      <c r="BL1583" s="46"/>
      <c r="BM1583" s="46"/>
      <c r="BN1583" s="46"/>
      <c r="BO1583" s="46"/>
      <c r="BP1583" s="46"/>
      <c r="BQ1583" s="46"/>
      <c r="BR1583" s="46"/>
      <c r="BS1583" s="46"/>
      <c r="BT1583" s="46"/>
      <c r="BU1583" s="46"/>
      <c r="BV1583" s="46"/>
    </row>
    <row r="1584" spans="1:74" x14ac:dyDescent="0.2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  <c r="AK1584" s="46"/>
      <c r="AL1584" s="46"/>
      <c r="AM1584" s="46"/>
      <c r="AN1584" s="46"/>
      <c r="AO1584" s="46"/>
      <c r="AP1584" s="46"/>
      <c r="AQ1584" s="46"/>
      <c r="AR1584" s="46"/>
      <c r="AS1584" s="46"/>
      <c r="AT1584" s="46"/>
      <c r="AU1584" s="46"/>
      <c r="AV1584" s="46"/>
      <c r="AW1584" s="46"/>
      <c r="AX1584" s="46"/>
      <c r="AY1584" s="46"/>
      <c r="AZ1584" s="46"/>
      <c r="BA1584" s="46"/>
      <c r="BB1584" s="46"/>
      <c r="BC1584" s="46"/>
      <c r="BD1584" s="46"/>
      <c r="BE1584" s="46"/>
      <c r="BF1584" s="143"/>
      <c r="BG1584" s="46"/>
      <c r="BH1584" s="46"/>
      <c r="BI1584" s="46"/>
      <c r="BJ1584" s="46"/>
      <c r="BK1584" s="46"/>
      <c r="BL1584" s="46"/>
      <c r="BM1584" s="46"/>
      <c r="BN1584" s="46"/>
      <c r="BO1584" s="46"/>
      <c r="BP1584" s="46"/>
      <c r="BQ1584" s="46"/>
      <c r="BR1584" s="46"/>
      <c r="BS1584" s="46"/>
      <c r="BT1584" s="46"/>
      <c r="BU1584" s="46"/>
      <c r="BV1584" s="46"/>
    </row>
    <row r="1585" spans="1:74" x14ac:dyDescent="0.2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  <c r="AK1585" s="46"/>
      <c r="AL1585" s="46"/>
      <c r="AM1585" s="46"/>
      <c r="AN1585" s="46"/>
      <c r="AO1585" s="46"/>
      <c r="AP1585" s="46"/>
      <c r="AQ1585" s="46"/>
      <c r="AR1585" s="46"/>
      <c r="AS1585" s="46"/>
      <c r="AT1585" s="46"/>
      <c r="AU1585" s="46"/>
      <c r="AV1585" s="46"/>
      <c r="AW1585" s="46"/>
      <c r="AX1585" s="46"/>
      <c r="AY1585" s="46"/>
      <c r="AZ1585" s="46"/>
      <c r="BA1585" s="46"/>
      <c r="BB1585" s="46"/>
      <c r="BC1585" s="46"/>
      <c r="BD1585" s="46"/>
      <c r="BE1585" s="46"/>
      <c r="BF1585" s="143"/>
      <c r="BG1585" s="46"/>
      <c r="BH1585" s="46"/>
      <c r="BI1585" s="46"/>
      <c r="BJ1585" s="46"/>
      <c r="BK1585" s="46"/>
      <c r="BL1585" s="46"/>
      <c r="BM1585" s="46"/>
      <c r="BN1585" s="46"/>
      <c r="BO1585" s="46"/>
      <c r="BP1585" s="46"/>
      <c r="BQ1585" s="46"/>
      <c r="BR1585" s="46"/>
      <c r="BS1585" s="46"/>
      <c r="BT1585" s="46"/>
      <c r="BU1585" s="46"/>
      <c r="BV1585" s="46"/>
    </row>
    <row r="1586" spans="1:74" x14ac:dyDescent="0.2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  <c r="AT1586" s="46"/>
      <c r="AU1586" s="46"/>
      <c r="AV1586" s="46"/>
      <c r="AW1586" s="46"/>
      <c r="AX1586" s="46"/>
      <c r="AY1586" s="46"/>
      <c r="AZ1586" s="46"/>
      <c r="BA1586" s="46"/>
      <c r="BB1586" s="46"/>
      <c r="BC1586" s="46"/>
      <c r="BD1586" s="46"/>
      <c r="BE1586" s="46"/>
      <c r="BF1586" s="143"/>
      <c r="BG1586" s="46"/>
      <c r="BH1586" s="46"/>
      <c r="BI1586" s="46"/>
      <c r="BJ1586" s="46"/>
      <c r="BK1586" s="46"/>
      <c r="BL1586" s="46"/>
      <c r="BM1586" s="46"/>
      <c r="BN1586" s="46"/>
      <c r="BO1586" s="46"/>
      <c r="BP1586" s="46"/>
      <c r="BQ1586" s="46"/>
      <c r="BR1586" s="46"/>
      <c r="BS1586" s="46"/>
      <c r="BT1586" s="46"/>
      <c r="BU1586" s="46"/>
      <c r="BV1586" s="46"/>
    </row>
    <row r="1587" spans="1:74" x14ac:dyDescent="0.2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  <c r="AK1587" s="46"/>
      <c r="AL1587" s="46"/>
      <c r="AM1587" s="46"/>
      <c r="AN1587" s="46"/>
      <c r="AO1587" s="46"/>
      <c r="AP1587" s="46"/>
      <c r="AQ1587" s="46"/>
      <c r="AR1587" s="46"/>
      <c r="AS1587" s="46"/>
      <c r="AT1587" s="46"/>
      <c r="AU1587" s="46"/>
      <c r="AV1587" s="46"/>
      <c r="AW1587" s="46"/>
      <c r="AX1587" s="46"/>
      <c r="AY1587" s="46"/>
      <c r="AZ1587" s="46"/>
      <c r="BA1587" s="46"/>
      <c r="BB1587" s="46"/>
      <c r="BC1587" s="46"/>
      <c r="BD1587" s="46"/>
      <c r="BE1587" s="46"/>
      <c r="BF1587" s="143"/>
      <c r="BG1587" s="46"/>
      <c r="BH1587" s="46"/>
      <c r="BI1587" s="46"/>
      <c r="BJ1587" s="46"/>
      <c r="BK1587" s="46"/>
      <c r="BL1587" s="46"/>
      <c r="BM1587" s="46"/>
      <c r="BN1587" s="46"/>
      <c r="BO1587" s="46"/>
      <c r="BP1587" s="46"/>
      <c r="BQ1587" s="46"/>
      <c r="BR1587" s="46"/>
      <c r="BS1587" s="46"/>
      <c r="BT1587" s="46"/>
      <c r="BU1587" s="46"/>
      <c r="BV1587" s="46"/>
    </row>
    <row r="1588" spans="1:74" x14ac:dyDescent="0.2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  <c r="AK1588" s="46"/>
      <c r="AL1588" s="46"/>
      <c r="AM1588" s="46"/>
      <c r="AN1588" s="46"/>
      <c r="AO1588" s="46"/>
      <c r="AP1588" s="46"/>
      <c r="AQ1588" s="46"/>
      <c r="AR1588" s="46"/>
      <c r="AS1588" s="46"/>
      <c r="AT1588" s="46"/>
      <c r="AU1588" s="46"/>
      <c r="AV1588" s="46"/>
      <c r="AW1588" s="46"/>
      <c r="AX1588" s="46"/>
      <c r="AY1588" s="46"/>
      <c r="AZ1588" s="46"/>
      <c r="BA1588" s="46"/>
      <c r="BB1588" s="46"/>
      <c r="BC1588" s="46"/>
      <c r="BD1588" s="46"/>
      <c r="BE1588" s="46"/>
      <c r="BF1588" s="143"/>
      <c r="BG1588" s="46"/>
      <c r="BH1588" s="46"/>
      <c r="BI1588" s="46"/>
      <c r="BJ1588" s="46"/>
      <c r="BK1588" s="46"/>
      <c r="BL1588" s="46"/>
      <c r="BM1588" s="46"/>
      <c r="BN1588" s="46"/>
      <c r="BO1588" s="46"/>
      <c r="BP1588" s="46"/>
      <c r="BQ1588" s="46"/>
      <c r="BR1588" s="46"/>
      <c r="BS1588" s="46"/>
      <c r="BT1588" s="46"/>
      <c r="BU1588" s="46"/>
      <c r="BV1588" s="46"/>
    </row>
    <row r="1589" spans="1:74" x14ac:dyDescent="0.2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  <c r="AK1589" s="46"/>
      <c r="AL1589" s="46"/>
      <c r="AM1589" s="46"/>
      <c r="AN1589" s="46"/>
      <c r="AO1589" s="46"/>
      <c r="AP1589" s="46"/>
      <c r="AQ1589" s="46"/>
      <c r="AR1589" s="46"/>
      <c r="AS1589" s="46"/>
      <c r="AT1589" s="46"/>
      <c r="AU1589" s="46"/>
      <c r="AV1589" s="46"/>
      <c r="AW1589" s="46"/>
      <c r="AX1589" s="46"/>
      <c r="AY1589" s="46"/>
      <c r="AZ1589" s="46"/>
      <c r="BA1589" s="46"/>
      <c r="BB1589" s="46"/>
      <c r="BC1589" s="46"/>
      <c r="BD1589" s="46"/>
      <c r="BE1589" s="46"/>
      <c r="BF1589" s="143"/>
      <c r="BG1589" s="46"/>
      <c r="BH1589" s="46"/>
      <c r="BI1589" s="46"/>
      <c r="BJ1589" s="46"/>
      <c r="BK1589" s="46"/>
      <c r="BL1589" s="46"/>
      <c r="BM1589" s="46"/>
      <c r="BN1589" s="46"/>
      <c r="BO1589" s="46"/>
      <c r="BP1589" s="46"/>
      <c r="BQ1589" s="46"/>
      <c r="BR1589" s="46"/>
      <c r="BS1589" s="46"/>
      <c r="BT1589" s="46"/>
      <c r="BU1589" s="46"/>
      <c r="BV1589" s="46"/>
    </row>
    <row r="1590" spans="1:74" x14ac:dyDescent="0.2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  <c r="AK1590" s="46"/>
      <c r="AL1590" s="46"/>
      <c r="AM1590" s="46"/>
      <c r="AN1590" s="46"/>
      <c r="AO1590" s="46"/>
      <c r="AP1590" s="46"/>
      <c r="AQ1590" s="46"/>
      <c r="AR1590" s="46"/>
      <c r="AS1590" s="46"/>
      <c r="AT1590" s="46"/>
      <c r="AU1590" s="46"/>
      <c r="AV1590" s="46"/>
      <c r="AW1590" s="46"/>
      <c r="AX1590" s="46"/>
      <c r="AY1590" s="46"/>
      <c r="AZ1590" s="46"/>
      <c r="BA1590" s="46"/>
      <c r="BB1590" s="46"/>
      <c r="BC1590" s="46"/>
      <c r="BD1590" s="46"/>
      <c r="BE1590" s="46"/>
      <c r="BF1590" s="143"/>
      <c r="BG1590" s="46"/>
      <c r="BH1590" s="46"/>
      <c r="BI1590" s="46"/>
      <c r="BJ1590" s="46"/>
      <c r="BK1590" s="46"/>
      <c r="BL1590" s="46"/>
      <c r="BM1590" s="46"/>
      <c r="BN1590" s="46"/>
      <c r="BO1590" s="46"/>
      <c r="BP1590" s="46"/>
      <c r="BQ1590" s="46"/>
      <c r="BR1590" s="46"/>
      <c r="BS1590" s="46"/>
      <c r="BT1590" s="46"/>
      <c r="BU1590" s="46"/>
      <c r="BV1590" s="46"/>
    </row>
    <row r="1591" spans="1:74" x14ac:dyDescent="0.2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  <c r="AK1591" s="46"/>
      <c r="AL1591" s="46"/>
      <c r="AM1591" s="46"/>
      <c r="AN1591" s="46"/>
      <c r="AO1591" s="46"/>
      <c r="AP1591" s="46"/>
      <c r="AQ1591" s="46"/>
      <c r="AR1591" s="46"/>
      <c r="AS1591" s="46"/>
      <c r="AT1591" s="46"/>
      <c r="AU1591" s="46"/>
      <c r="AV1591" s="46"/>
      <c r="AW1591" s="46"/>
      <c r="AX1591" s="46"/>
      <c r="AY1591" s="46"/>
      <c r="AZ1591" s="46"/>
      <c r="BA1591" s="46"/>
      <c r="BB1591" s="46"/>
      <c r="BC1591" s="46"/>
      <c r="BD1591" s="46"/>
      <c r="BE1591" s="46"/>
      <c r="BF1591" s="143"/>
      <c r="BG1591" s="46"/>
      <c r="BH1591" s="46"/>
      <c r="BI1591" s="46"/>
      <c r="BJ1591" s="46"/>
      <c r="BK1591" s="46"/>
      <c r="BL1591" s="46"/>
      <c r="BM1591" s="46"/>
      <c r="BN1591" s="46"/>
      <c r="BO1591" s="46"/>
      <c r="BP1591" s="46"/>
      <c r="BQ1591" s="46"/>
      <c r="BR1591" s="46"/>
      <c r="BS1591" s="46"/>
      <c r="BT1591" s="46"/>
      <c r="BU1591" s="46"/>
      <c r="BV1591" s="46"/>
    </row>
    <row r="1592" spans="1:74" x14ac:dyDescent="0.2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  <c r="AK1592" s="46"/>
      <c r="AL1592" s="46"/>
      <c r="AM1592" s="46"/>
      <c r="AN1592" s="46"/>
      <c r="AO1592" s="46"/>
      <c r="AP1592" s="46"/>
      <c r="AQ1592" s="46"/>
      <c r="AR1592" s="46"/>
      <c r="AS1592" s="46"/>
      <c r="AT1592" s="46"/>
      <c r="AU1592" s="46"/>
      <c r="AV1592" s="46"/>
      <c r="AW1592" s="46"/>
      <c r="AX1592" s="46"/>
      <c r="AY1592" s="46"/>
      <c r="AZ1592" s="46"/>
      <c r="BA1592" s="46"/>
      <c r="BB1592" s="46"/>
      <c r="BC1592" s="46"/>
      <c r="BD1592" s="46"/>
      <c r="BE1592" s="46"/>
      <c r="BF1592" s="143"/>
      <c r="BG1592" s="46"/>
      <c r="BH1592" s="46"/>
      <c r="BI1592" s="46"/>
      <c r="BJ1592" s="46"/>
      <c r="BK1592" s="46"/>
      <c r="BL1592" s="46"/>
      <c r="BM1592" s="46"/>
      <c r="BN1592" s="46"/>
      <c r="BO1592" s="46"/>
      <c r="BP1592" s="46"/>
      <c r="BQ1592" s="46"/>
      <c r="BR1592" s="46"/>
      <c r="BS1592" s="46"/>
      <c r="BT1592" s="46"/>
      <c r="BU1592" s="46"/>
      <c r="BV1592" s="46"/>
    </row>
    <row r="1593" spans="1:74" x14ac:dyDescent="0.2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  <c r="AK1593" s="46"/>
      <c r="AL1593" s="46"/>
      <c r="AM1593" s="46"/>
      <c r="AN1593" s="46"/>
      <c r="AO1593" s="46"/>
      <c r="AP1593" s="46"/>
      <c r="AQ1593" s="46"/>
      <c r="AR1593" s="46"/>
      <c r="AS1593" s="46"/>
      <c r="AT1593" s="46"/>
      <c r="AU1593" s="46"/>
      <c r="AV1593" s="46"/>
      <c r="AW1593" s="46"/>
      <c r="AX1593" s="46"/>
      <c r="AY1593" s="46"/>
      <c r="AZ1593" s="46"/>
      <c r="BA1593" s="46"/>
      <c r="BB1593" s="46"/>
      <c r="BC1593" s="46"/>
      <c r="BD1593" s="46"/>
      <c r="BE1593" s="46"/>
      <c r="BF1593" s="143"/>
      <c r="BG1593" s="46"/>
      <c r="BH1593" s="46"/>
      <c r="BI1593" s="46"/>
      <c r="BJ1593" s="46"/>
      <c r="BK1593" s="46"/>
      <c r="BL1593" s="46"/>
      <c r="BM1593" s="46"/>
      <c r="BN1593" s="46"/>
      <c r="BO1593" s="46"/>
      <c r="BP1593" s="46"/>
      <c r="BQ1593" s="46"/>
      <c r="BR1593" s="46"/>
      <c r="BS1593" s="46"/>
      <c r="BT1593" s="46"/>
      <c r="BU1593" s="46"/>
      <c r="BV1593" s="46"/>
    </row>
    <row r="1594" spans="1:74" x14ac:dyDescent="0.2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  <c r="AK1594" s="46"/>
      <c r="AL1594" s="46"/>
      <c r="AM1594" s="46"/>
      <c r="AN1594" s="46"/>
      <c r="AO1594" s="46"/>
      <c r="AP1594" s="46"/>
      <c r="AQ1594" s="46"/>
      <c r="AR1594" s="46"/>
      <c r="AS1594" s="46"/>
      <c r="AT1594" s="46"/>
      <c r="AU1594" s="46"/>
      <c r="AV1594" s="46"/>
      <c r="AW1594" s="46"/>
      <c r="AX1594" s="46"/>
      <c r="AY1594" s="46"/>
      <c r="AZ1594" s="46"/>
      <c r="BA1594" s="46"/>
      <c r="BB1594" s="46"/>
      <c r="BC1594" s="46"/>
      <c r="BD1594" s="46"/>
      <c r="BE1594" s="46"/>
      <c r="BF1594" s="143"/>
      <c r="BG1594" s="46"/>
      <c r="BH1594" s="46"/>
      <c r="BI1594" s="46"/>
      <c r="BJ1594" s="46"/>
      <c r="BK1594" s="46"/>
      <c r="BL1594" s="46"/>
      <c r="BM1594" s="46"/>
      <c r="BN1594" s="46"/>
      <c r="BO1594" s="46"/>
      <c r="BP1594" s="46"/>
      <c r="BQ1594" s="46"/>
      <c r="BR1594" s="46"/>
      <c r="BS1594" s="46"/>
      <c r="BT1594" s="46"/>
      <c r="BU1594" s="46"/>
      <c r="BV1594" s="46"/>
    </row>
    <row r="1595" spans="1:74" x14ac:dyDescent="0.2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  <c r="AK1595" s="46"/>
      <c r="AL1595" s="46"/>
      <c r="AM1595" s="46"/>
      <c r="AN1595" s="46"/>
      <c r="AO1595" s="46"/>
      <c r="AP1595" s="46"/>
      <c r="AQ1595" s="46"/>
      <c r="AR1595" s="46"/>
      <c r="AS1595" s="46"/>
      <c r="AT1595" s="46"/>
      <c r="AU1595" s="46"/>
      <c r="AV1595" s="46"/>
      <c r="AW1595" s="46"/>
      <c r="AX1595" s="46"/>
      <c r="AY1595" s="46"/>
      <c r="AZ1595" s="46"/>
      <c r="BA1595" s="46"/>
      <c r="BB1595" s="46"/>
      <c r="BC1595" s="46"/>
      <c r="BD1595" s="46"/>
      <c r="BE1595" s="46"/>
      <c r="BF1595" s="143"/>
      <c r="BG1595" s="46"/>
      <c r="BH1595" s="46"/>
      <c r="BI1595" s="46"/>
      <c r="BJ1595" s="46"/>
      <c r="BK1595" s="46"/>
      <c r="BL1595" s="46"/>
      <c r="BM1595" s="46"/>
      <c r="BN1595" s="46"/>
      <c r="BO1595" s="46"/>
      <c r="BP1595" s="46"/>
      <c r="BQ1595" s="46"/>
      <c r="BR1595" s="46"/>
      <c r="BS1595" s="46"/>
      <c r="BT1595" s="46"/>
      <c r="BU1595" s="46"/>
      <c r="BV1595" s="46"/>
    </row>
    <row r="1596" spans="1:74" x14ac:dyDescent="0.2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  <c r="AK1596" s="46"/>
      <c r="AL1596" s="46"/>
      <c r="AM1596" s="46"/>
      <c r="AN1596" s="46"/>
      <c r="AO1596" s="46"/>
      <c r="AP1596" s="46"/>
      <c r="AQ1596" s="46"/>
      <c r="AR1596" s="46"/>
      <c r="AS1596" s="46"/>
      <c r="AT1596" s="46"/>
      <c r="AU1596" s="46"/>
      <c r="AV1596" s="46"/>
      <c r="AW1596" s="46"/>
      <c r="AX1596" s="46"/>
      <c r="AY1596" s="46"/>
      <c r="AZ1596" s="46"/>
      <c r="BA1596" s="46"/>
      <c r="BB1596" s="46"/>
      <c r="BC1596" s="46"/>
      <c r="BD1596" s="46"/>
      <c r="BE1596" s="46"/>
      <c r="BF1596" s="143"/>
      <c r="BG1596" s="46"/>
      <c r="BH1596" s="46"/>
      <c r="BI1596" s="46"/>
      <c r="BJ1596" s="46"/>
      <c r="BK1596" s="46"/>
      <c r="BL1596" s="46"/>
      <c r="BM1596" s="46"/>
      <c r="BN1596" s="46"/>
      <c r="BO1596" s="46"/>
      <c r="BP1596" s="46"/>
      <c r="BQ1596" s="46"/>
      <c r="BR1596" s="46"/>
      <c r="BS1596" s="46"/>
      <c r="BT1596" s="46"/>
      <c r="BU1596" s="46"/>
      <c r="BV1596" s="46"/>
    </row>
    <row r="1597" spans="1:74" x14ac:dyDescent="0.2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  <c r="AK1597" s="46"/>
      <c r="AL1597" s="46"/>
      <c r="AM1597" s="46"/>
      <c r="AN1597" s="46"/>
      <c r="AO1597" s="46"/>
      <c r="AP1597" s="46"/>
      <c r="AQ1597" s="46"/>
      <c r="AR1597" s="46"/>
      <c r="AS1597" s="46"/>
      <c r="AT1597" s="46"/>
      <c r="AU1597" s="46"/>
      <c r="AV1597" s="46"/>
      <c r="AW1597" s="46"/>
      <c r="AX1597" s="46"/>
      <c r="AY1597" s="46"/>
      <c r="AZ1597" s="46"/>
      <c r="BA1597" s="46"/>
      <c r="BB1597" s="46"/>
      <c r="BC1597" s="46"/>
      <c r="BD1597" s="46"/>
      <c r="BE1597" s="46"/>
      <c r="BF1597" s="143"/>
      <c r="BG1597" s="46"/>
      <c r="BH1597" s="46"/>
      <c r="BI1597" s="46"/>
      <c r="BJ1597" s="46"/>
      <c r="BK1597" s="46"/>
      <c r="BL1597" s="46"/>
      <c r="BM1597" s="46"/>
      <c r="BN1597" s="46"/>
      <c r="BO1597" s="46"/>
      <c r="BP1597" s="46"/>
      <c r="BQ1597" s="46"/>
      <c r="BR1597" s="46"/>
      <c r="BS1597" s="46"/>
      <c r="BT1597" s="46"/>
      <c r="BU1597" s="46"/>
      <c r="BV1597" s="46"/>
    </row>
    <row r="1598" spans="1:74" x14ac:dyDescent="0.2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  <c r="AK1598" s="46"/>
      <c r="AL1598" s="46"/>
      <c r="AM1598" s="46"/>
      <c r="AN1598" s="46"/>
      <c r="AO1598" s="46"/>
      <c r="AP1598" s="46"/>
      <c r="AQ1598" s="46"/>
      <c r="AR1598" s="46"/>
      <c r="AS1598" s="46"/>
      <c r="AT1598" s="46"/>
      <c r="AU1598" s="46"/>
      <c r="AV1598" s="46"/>
      <c r="AW1598" s="46"/>
      <c r="AX1598" s="46"/>
      <c r="AY1598" s="46"/>
      <c r="AZ1598" s="46"/>
      <c r="BA1598" s="46"/>
      <c r="BB1598" s="46"/>
      <c r="BC1598" s="46"/>
      <c r="BD1598" s="46"/>
      <c r="BE1598" s="46"/>
      <c r="BF1598" s="143"/>
      <c r="BG1598" s="46"/>
      <c r="BH1598" s="46"/>
      <c r="BI1598" s="46"/>
      <c r="BJ1598" s="46"/>
      <c r="BK1598" s="46"/>
      <c r="BL1598" s="46"/>
      <c r="BM1598" s="46"/>
      <c r="BN1598" s="46"/>
      <c r="BO1598" s="46"/>
      <c r="BP1598" s="46"/>
      <c r="BQ1598" s="46"/>
      <c r="BR1598" s="46"/>
      <c r="BS1598" s="46"/>
      <c r="BT1598" s="46"/>
      <c r="BU1598" s="46"/>
      <c r="BV1598" s="46"/>
    </row>
    <row r="1599" spans="1:74" x14ac:dyDescent="0.2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  <c r="AK1599" s="46"/>
      <c r="AL1599" s="46"/>
      <c r="AM1599" s="46"/>
      <c r="AN1599" s="46"/>
      <c r="AO1599" s="46"/>
      <c r="AP1599" s="46"/>
      <c r="AQ1599" s="46"/>
      <c r="AR1599" s="46"/>
      <c r="AS1599" s="46"/>
      <c r="AT1599" s="46"/>
      <c r="AU1599" s="46"/>
      <c r="AV1599" s="46"/>
      <c r="AW1599" s="46"/>
      <c r="AX1599" s="46"/>
      <c r="AY1599" s="46"/>
      <c r="AZ1599" s="46"/>
      <c r="BA1599" s="46"/>
      <c r="BB1599" s="46"/>
      <c r="BC1599" s="46"/>
      <c r="BD1599" s="46"/>
      <c r="BE1599" s="46"/>
      <c r="BF1599" s="143"/>
      <c r="BG1599" s="46"/>
      <c r="BH1599" s="46"/>
      <c r="BI1599" s="46"/>
      <c r="BJ1599" s="46"/>
      <c r="BK1599" s="46"/>
      <c r="BL1599" s="46"/>
      <c r="BM1599" s="46"/>
      <c r="BN1599" s="46"/>
      <c r="BO1599" s="46"/>
      <c r="BP1599" s="46"/>
      <c r="BQ1599" s="46"/>
      <c r="BR1599" s="46"/>
      <c r="BS1599" s="46"/>
      <c r="BT1599" s="46"/>
      <c r="BU1599" s="46"/>
      <c r="BV1599" s="46"/>
    </row>
    <row r="1600" spans="1:74" x14ac:dyDescent="0.2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  <c r="AK1600" s="46"/>
      <c r="AL1600" s="46"/>
      <c r="AM1600" s="46"/>
      <c r="AN1600" s="46"/>
      <c r="AO1600" s="46"/>
      <c r="AP1600" s="46"/>
      <c r="AQ1600" s="46"/>
      <c r="AR1600" s="46"/>
      <c r="AS1600" s="46"/>
      <c r="AT1600" s="46"/>
      <c r="AU1600" s="46"/>
      <c r="AV1600" s="46"/>
      <c r="AW1600" s="46"/>
      <c r="AX1600" s="46"/>
      <c r="AY1600" s="46"/>
      <c r="AZ1600" s="46"/>
      <c r="BA1600" s="46"/>
      <c r="BB1600" s="46"/>
      <c r="BC1600" s="46"/>
      <c r="BD1600" s="46"/>
      <c r="BE1600" s="46"/>
      <c r="BF1600" s="143"/>
      <c r="BG1600" s="46"/>
      <c r="BH1600" s="46"/>
      <c r="BI1600" s="46"/>
      <c r="BJ1600" s="46"/>
      <c r="BK1600" s="46"/>
      <c r="BL1600" s="46"/>
      <c r="BM1600" s="46"/>
      <c r="BN1600" s="46"/>
      <c r="BO1600" s="46"/>
      <c r="BP1600" s="46"/>
      <c r="BQ1600" s="46"/>
      <c r="BR1600" s="46"/>
      <c r="BS1600" s="46"/>
      <c r="BT1600" s="46"/>
      <c r="BU1600" s="46"/>
      <c r="BV1600" s="46"/>
    </row>
    <row r="1601" spans="1:74" x14ac:dyDescent="0.2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  <c r="AK1601" s="46"/>
      <c r="AL1601" s="46"/>
      <c r="AM1601" s="46"/>
      <c r="AN1601" s="46"/>
      <c r="AO1601" s="46"/>
      <c r="AP1601" s="46"/>
      <c r="AQ1601" s="46"/>
      <c r="AR1601" s="46"/>
      <c r="AS1601" s="46"/>
      <c r="AT1601" s="46"/>
      <c r="AU1601" s="46"/>
      <c r="AV1601" s="46"/>
      <c r="AW1601" s="46"/>
      <c r="AX1601" s="46"/>
      <c r="AY1601" s="46"/>
      <c r="AZ1601" s="46"/>
      <c r="BA1601" s="46"/>
      <c r="BB1601" s="46"/>
      <c r="BC1601" s="46"/>
      <c r="BD1601" s="46"/>
      <c r="BE1601" s="46"/>
      <c r="BF1601" s="143"/>
      <c r="BG1601" s="46"/>
      <c r="BH1601" s="46"/>
      <c r="BI1601" s="46"/>
      <c r="BJ1601" s="46"/>
      <c r="BK1601" s="46"/>
      <c r="BL1601" s="46"/>
      <c r="BM1601" s="46"/>
      <c r="BN1601" s="46"/>
      <c r="BO1601" s="46"/>
      <c r="BP1601" s="46"/>
      <c r="BQ1601" s="46"/>
      <c r="BR1601" s="46"/>
      <c r="BS1601" s="46"/>
      <c r="BT1601" s="46"/>
      <c r="BU1601" s="46"/>
      <c r="BV1601" s="46"/>
    </row>
    <row r="1602" spans="1:74" x14ac:dyDescent="0.2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  <c r="AK1602" s="46"/>
      <c r="AL1602" s="46"/>
      <c r="AM1602" s="46"/>
      <c r="AN1602" s="46"/>
      <c r="AO1602" s="46"/>
      <c r="AP1602" s="46"/>
      <c r="AQ1602" s="46"/>
      <c r="AR1602" s="46"/>
      <c r="AS1602" s="46"/>
      <c r="AT1602" s="46"/>
      <c r="AU1602" s="46"/>
      <c r="AV1602" s="46"/>
      <c r="AW1602" s="46"/>
      <c r="AX1602" s="46"/>
      <c r="AY1602" s="46"/>
      <c r="AZ1602" s="46"/>
      <c r="BA1602" s="46"/>
      <c r="BB1602" s="46"/>
      <c r="BC1602" s="46"/>
      <c r="BD1602" s="46"/>
      <c r="BE1602" s="46"/>
      <c r="BF1602" s="143"/>
      <c r="BG1602" s="46"/>
      <c r="BH1602" s="46"/>
      <c r="BI1602" s="46"/>
      <c r="BJ1602" s="46"/>
      <c r="BK1602" s="46"/>
      <c r="BL1602" s="46"/>
      <c r="BM1602" s="46"/>
      <c r="BN1602" s="46"/>
      <c r="BO1602" s="46"/>
      <c r="BP1602" s="46"/>
      <c r="BQ1602" s="46"/>
      <c r="BR1602" s="46"/>
      <c r="BS1602" s="46"/>
      <c r="BT1602" s="46"/>
      <c r="BU1602" s="46"/>
      <c r="BV1602" s="46"/>
    </row>
    <row r="1603" spans="1:74" x14ac:dyDescent="0.2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  <c r="AK1603" s="46"/>
      <c r="AL1603" s="46"/>
      <c r="AM1603" s="46"/>
      <c r="AN1603" s="46"/>
      <c r="AO1603" s="46"/>
      <c r="AP1603" s="46"/>
      <c r="AQ1603" s="46"/>
      <c r="AR1603" s="46"/>
      <c r="AS1603" s="46"/>
      <c r="AT1603" s="46"/>
      <c r="AU1603" s="46"/>
      <c r="AV1603" s="46"/>
      <c r="AW1603" s="46"/>
      <c r="AX1603" s="46"/>
      <c r="AY1603" s="46"/>
      <c r="AZ1603" s="46"/>
      <c r="BA1603" s="46"/>
      <c r="BB1603" s="46"/>
      <c r="BC1603" s="46"/>
      <c r="BD1603" s="46"/>
      <c r="BE1603" s="46"/>
      <c r="BF1603" s="143"/>
      <c r="BG1603" s="46"/>
      <c r="BH1603" s="46"/>
      <c r="BI1603" s="46"/>
      <c r="BJ1603" s="46"/>
      <c r="BK1603" s="46"/>
      <c r="BL1603" s="46"/>
      <c r="BM1603" s="46"/>
      <c r="BN1603" s="46"/>
      <c r="BO1603" s="46"/>
      <c r="BP1603" s="46"/>
      <c r="BQ1603" s="46"/>
      <c r="BR1603" s="46"/>
      <c r="BS1603" s="46"/>
      <c r="BT1603" s="46"/>
      <c r="BU1603" s="46"/>
      <c r="BV1603" s="46"/>
    </row>
    <row r="1604" spans="1:74" x14ac:dyDescent="0.2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  <c r="AK1604" s="46"/>
      <c r="AL1604" s="46"/>
      <c r="AM1604" s="46"/>
      <c r="AN1604" s="46"/>
      <c r="AO1604" s="46"/>
      <c r="AP1604" s="46"/>
      <c r="AQ1604" s="46"/>
      <c r="AR1604" s="46"/>
      <c r="AS1604" s="46"/>
      <c r="AT1604" s="46"/>
      <c r="AU1604" s="46"/>
      <c r="AV1604" s="46"/>
      <c r="AW1604" s="46"/>
      <c r="AX1604" s="46"/>
      <c r="AY1604" s="46"/>
      <c r="AZ1604" s="46"/>
      <c r="BA1604" s="46"/>
      <c r="BB1604" s="46"/>
      <c r="BC1604" s="46"/>
      <c r="BD1604" s="46"/>
      <c r="BE1604" s="46"/>
      <c r="BF1604" s="143"/>
      <c r="BG1604" s="46"/>
      <c r="BH1604" s="46"/>
      <c r="BI1604" s="46"/>
      <c r="BJ1604" s="46"/>
      <c r="BK1604" s="46"/>
      <c r="BL1604" s="46"/>
      <c r="BM1604" s="46"/>
      <c r="BN1604" s="46"/>
      <c r="BO1604" s="46"/>
      <c r="BP1604" s="46"/>
      <c r="BQ1604" s="46"/>
      <c r="BR1604" s="46"/>
      <c r="BS1604" s="46"/>
      <c r="BT1604" s="46"/>
      <c r="BU1604" s="46"/>
      <c r="BV1604" s="46"/>
    </row>
    <row r="1605" spans="1:74" x14ac:dyDescent="0.2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  <c r="AK1605" s="46"/>
      <c r="AL1605" s="46"/>
      <c r="AM1605" s="46"/>
      <c r="AN1605" s="46"/>
      <c r="AO1605" s="46"/>
      <c r="AP1605" s="46"/>
      <c r="AQ1605" s="46"/>
      <c r="AR1605" s="46"/>
      <c r="AS1605" s="46"/>
      <c r="AT1605" s="46"/>
      <c r="AU1605" s="46"/>
      <c r="AV1605" s="46"/>
      <c r="AW1605" s="46"/>
      <c r="AX1605" s="46"/>
      <c r="AY1605" s="46"/>
      <c r="AZ1605" s="46"/>
      <c r="BA1605" s="46"/>
      <c r="BB1605" s="46"/>
      <c r="BC1605" s="46"/>
      <c r="BD1605" s="46"/>
      <c r="BE1605" s="46"/>
      <c r="BF1605" s="143"/>
      <c r="BG1605" s="46"/>
      <c r="BH1605" s="46"/>
      <c r="BI1605" s="46"/>
      <c r="BJ1605" s="46"/>
      <c r="BK1605" s="46"/>
      <c r="BL1605" s="46"/>
      <c r="BM1605" s="46"/>
      <c r="BN1605" s="46"/>
      <c r="BO1605" s="46"/>
      <c r="BP1605" s="46"/>
      <c r="BQ1605" s="46"/>
      <c r="BR1605" s="46"/>
      <c r="BS1605" s="46"/>
      <c r="BT1605" s="46"/>
      <c r="BU1605" s="46"/>
      <c r="BV1605" s="46"/>
    </row>
    <row r="1606" spans="1:74" x14ac:dyDescent="0.2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  <c r="AK1606" s="46"/>
      <c r="AL1606" s="46"/>
      <c r="AM1606" s="46"/>
      <c r="AN1606" s="46"/>
      <c r="AO1606" s="46"/>
      <c r="AP1606" s="46"/>
      <c r="AQ1606" s="46"/>
      <c r="AR1606" s="46"/>
      <c r="AS1606" s="46"/>
      <c r="AT1606" s="46"/>
      <c r="AU1606" s="46"/>
      <c r="AV1606" s="46"/>
      <c r="AW1606" s="46"/>
      <c r="AX1606" s="46"/>
      <c r="AY1606" s="46"/>
      <c r="AZ1606" s="46"/>
      <c r="BA1606" s="46"/>
      <c r="BB1606" s="46"/>
      <c r="BC1606" s="46"/>
      <c r="BD1606" s="46"/>
      <c r="BE1606" s="46"/>
      <c r="BF1606" s="143"/>
      <c r="BG1606" s="46"/>
      <c r="BH1606" s="46"/>
      <c r="BI1606" s="46"/>
      <c r="BJ1606" s="46"/>
      <c r="BK1606" s="46"/>
      <c r="BL1606" s="46"/>
      <c r="BM1606" s="46"/>
      <c r="BN1606" s="46"/>
      <c r="BO1606" s="46"/>
      <c r="BP1606" s="46"/>
      <c r="BQ1606" s="46"/>
      <c r="BR1606" s="46"/>
      <c r="BS1606" s="46"/>
      <c r="BT1606" s="46"/>
      <c r="BU1606" s="46"/>
      <c r="BV1606" s="46"/>
    </row>
    <row r="1607" spans="1:74" x14ac:dyDescent="0.2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  <c r="AK1607" s="46"/>
      <c r="AL1607" s="46"/>
      <c r="AM1607" s="46"/>
      <c r="AN1607" s="46"/>
      <c r="AO1607" s="46"/>
      <c r="AP1607" s="46"/>
      <c r="AQ1607" s="46"/>
      <c r="AR1607" s="46"/>
      <c r="AS1607" s="46"/>
      <c r="AT1607" s="46"/>
      <c r="AU1607" s="46"/>
      <c r="AV1607" s="46"/>
      <c r="AW1607" s="46"/>
      <c r="AX1607" s="46"/>
      <c r="AY1607" s="46"/>
      <c r="AZ1607" s="46"/>
      <c r="BA1607" s="46"/>
      <c r="BB1607" s="46"/>
      <c r="BC1607" s="46"/>
      <c r="BD1607" s="46"/>
      <c r="BE1607" s="46"/>
      <c r="BF1607" s="143"/>
      <c r="BG1607" s="46"/>
      <c r="BH1607" s="46"/>
      <c r="BI1607" s="46"/>
      <c r="BJ1607" s="46"/>
      <c r="BK1607" s="46"/>
      <c r="BL1607" s="46"/>
      <c r="BM1607" s="46"/>
      <c r="BN1607" s="46"/>
      <c r="BO1607" s="46"/>
      <c r="BP1607" s="46"/>
      <c r="BQ1607" s="46"/>
      <c r="BR1607" s="46"/>
      <c r="BS1607" s="46"/>
      <c r="BT1607" s="46"/>
      <c r="BU1607" s="46"/>
      <c r="BV1607" s="46"/>
    </row>
    <row r="1608" spans="1:74" x14ac:dyDescent="0.2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  <c r="AK1608" s="46"/>
      <c r="AL1608" s="46"/>
      <c r="AM1608" s="46"/>
      <c r="AN1608" s="46"/>
      <c r="AO1608" s="46"/>
      <c r="AP1608" s="46"/>
      <c r="AQ1608" s="46"/>
      <c r="AR1608" s="46"/>
      <c r="AS1608" s="46"/>
      <c r="AT1608" s="46"/>
      <c r="AU1608" s="46"/>
      <c r="AV1608" s="46"/>
      <c r="AW1608" s="46"/>
      <c r="AX1608" s="46"/>
      <c r="AY1608" s="46"/>
      <c r="AZ1608" s="46"/>
      <c r="BA1608" s="46"/>
      <c r="BB1608" s="46"/>
      <c r="BC1608" s="46"/>
      <c r="BD1608" s="46"/>
      <c r="BE1608" s="46"/>
      <c r="BF1608" s="143"/>
      <c r="BG1608" s="46"/>
      <c r="BH1608" s="46"/>
      <c r="BI1608" s="46"/>
      <c r="BJ1608" s="46"/>
      <c r="BK1608" s="46"/>
      <c r="BL1608" s="46"/>
      <c r="BM1608" s="46"/>
      <c r="BN1608" s="46"/>
      <c r="BO1608" s="46"/>
      <c r="BP1608" s="46"/>
      <c r="BQ1608" s="46"/>
      <c r="BR1608" s="46"/>
      <c r="BS1608" s="46"/>
      <c r="BT1608" s="46"/>
      <c r="BU1608" s="46"/>
      <c r="BV1608" s="46"/>
    </row>
    <row r="1609" spans="1:74" x14ac:dyDescent="0.2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  <c r="AK1609" s="46"/>
      <c r="AL1609" s="46"/>
      <c r="AM1609" s="46"/>
      <c r="AN1609" s="46"/>
      <c r="AO1609" s="46"/>
      <c r="AP1609" s="46"/>
      <c r="AQ1609" s="46"/>
      <c r="AR1609" s="46"/>
      <c r="AS1609" s="46"/>
      <c r="AT1609" s="46"/>
      <c r="AU1609" s="46"/>
      <c r="AV1609" s="46"/>
      <c r="AW1609" s="46"/>
      <c r="AX1609" s="46"/>
      <c r="AY1609" s="46"/>
      <c r="AZ1609" s="46"/>
      <c r="BA1609" s="46"/>
      <c r="BB1609" s="46"/>
      <c r="BC1609" s="46"/>
      <c r="BD1609" s="46"/>
      <c r="BE1609" s="46"/>
      <c r="BF1609" s="143"/>
      <c r="BG1609" s="46"/>
      <c r="BH1609" s="46"/>
      <c r="BI1609" s="46"/>
      <c r="BJ1609" s="46"/>
      <c r="BK1609" s="46"/>
      <c r="BL1609" s="46"/>
      <c r="BM1609" s="46"/>
      <c r="BN1609" s="46"/>
      <c r="BO1609" s="46"/>
      <c r="BP1609" s="46"/>
      <c r="BQ1609" s="46"/>
      <c r="BR1609" s="46"/>
      <c r="BS1609" s="46"/>
      <c r="BT1609" s="46"/>
      <c r="BU1609" s="46"/>
      <c r="BV1609" s="46"/>
    </row>
    <row r="1610" spans="1:74" x14ac:dyDescent="0.2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  <c r="AK1610" s="46"/>
      <c r="AL1610" s="46"/>
      <c r="AM1610" s="46"/>
      <c r="AN1610" s="46"/>
      <c r="AO1610" s="46"/>
      <c r="AP1610" s="46"/>
      <c r="AQ1610" s="46"/>
      <c r="AR1610" s="46"/>
      <c r="AS1610" s="46"/>
      <c r="AT1610" s="46"/>
      <c r="AU1610" s="46"/>
      <c r="AV1610" s="46"/>
      <c r="AW1610" s="46"/>
      <c r="AX1610" s="46"/>
      <c r="AY1610" s="46"/>
      <c r="AZ1610" s="46"/>
      <c r="BA1610" s="46"/>
      <c r="BB1610" s="46"/>
      <c r="BC1610" s="46"/>
      <c r="BD1610" s="46"/>
      <c r="BE1610" s="46"/>
      <c r="BF1610" s="143"/>
      <c r="BG1610" s="46"/>
      <c r="BH1610" s="46"/>
      <c r="BI1610" s="46"/>
      <c r="BJ1610" s="46"/>
      <c r="BK1610" s="46"/>
      <c r="BL1610" s="46"/>
      <c r="BM1610" s="46"/>
      <c r="BN1610" s="46"/>
      <c r="BO1610" s="46"/>
      <c r="BP1610" s="46"/>
      <c r="BQ1610" s="46"/>
      <c r="BR1610" s="46"/>
      <c r="BS1610" s="46"/>
      <c r="BT1610" s="46"/>
      <c r="BU1610" s="46"/>
      <c r="BV1610" s="46"/>
    </row>
    <row r="1611" spans="1:74" x14ac:dyDescent="0.2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  <c r="AK1611" s="46"/>
      <c r="AL1611" s="46"/>
      <c r="AM1611" s="46"/>
      <c r="AN1611" s="46"/>
      <c r="AO1611" s="46"/>
      <c r="AP1611" s="46"/>
      <c r="AQ1611" s="46"/>
      <c r="AR1611" s="46"/>
      <c r="AS1611" s="46"/>
      <c r="AT1611" s="46"/>
      <c r="AU1611" s="46"/>
      <c r="AV1611" s="46"/>
      <c r="AW1611" s="46"/>
      <c r="AX1611" s="46"/>
      <c r="AY1611" s="46"/>
      <c r="AZ1611" s="46"/>
      <c r="BA1611" s="46"/>
      <c r="BB1611" s="46"/>
      <c r="BC1611" s="46"/>
      <c r="BD1611" s="46"/>
      <c r="BE1611" s="46"/>
      <c r="BF1611" s="143"/>
      <c r="BG1611" s="46"/>
      <c r="BH1611" s="46"/>
      <c r="BI1611" s="46"/>
      <c r="BJ1611" s="46"/>
      <c r="BK1611" s="46"/>
      <c r="BL1611" s="46"/>
      <c r="BM1611" s="46"/>
      <c r="BN1611" s="46"/>
      <c r="BO1611" s="46"/>
      <c r="BP1611" s="46"/>
      <c r="BQ1611" s="46"/>
      <c r="BR1611" s="46"/>
      <c r="BS1611" s="46"/>
      <c r="BT1611" s="46"/>
      <c r="BU1611" s="46"/>
      <c r="BV1611" s="46"/>
    </row>
    <row r="1612" spans="1:74" x14ac:dyDescent="0.2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  <c r="AK1612" s="46"/>
      <c r="AL1612" s="46"/>
      <c r="AM1612" s="46"/>
      <c r="AN1612" s="46"/>
      <c r="AO1612" s="46"/>
      <c r="AP1612" s="46"/>
      <c r="AQ1612" s="46"/>
      <c r="AR1612" s="46"/>
      <c r="AS1612" s="46"/>
      <c r="AT1612" s="46"/>
      <c r="AU1612" s="46"/>
      <c r="AV1612" s="46"/>
      <c r="AW1612" s="46"/>
      <c r="AX1612" s="46"/>
      <c r="AY1612" s="46"/>
      <c r="AZ1612" s="46"/>
      <c r="BA1612" s="46"/>
      <c r="BB1612" s="46"/>
      <c r="BC1612" s="46"/>
      <c r="BD1612" s="46"/>
      <c r="BE1612" s="46"/>
      <c r="BF1612" s="143"/>
      <c r="BG1612" s="46"/>
      <c r="BH1612" s="46"/>
      <c r="BI1612" s="46"/>
      <c r="BJ1612" s="46"/>
      <c r="BK1612" s="46"/>
      <c r="BL1612" s="46"/>
      <c r="BM1612" s="46"/>
      <c r="BN1612" s="46"/>
      <c r="BO1612" s="46"/>
      <c r="BP1612" s="46"/>
      <c r="BQ1612" s="46"/>
      <c r="BR1612" s="46"/>
      <c r="BS1612" s="46"/>
      <c r="BT1612" s="46"/>
      <c r="BU1612" s="46"/>
      <c r="BV1612" s="46"/>
    </row>
    <row r="1613" spans="1:74" x14ac:dyDescent="0.2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  <c r="AK1613" s="46"/>
      <c r="AL1613" s="46"/>
      <c r="AM1613" s="46"/>
      <c r="AN1613" s="46"/>
      <c r="AO1613" s="46"/>
      <c r="AP1613" s="46"/>
      <c r="AQ1613" s="46"/>
      <c r="AR1613" s="46"/>
      <c r="AS1613" s="46"/>
      <c r="AT1613" s="46"/>
      <c r="AU1613" s="46"/>
      <c r="AV1613" s="46"/>
      <c r="AW1613" s="46"/>
      <c r="AX1613" s="46"/>
      <c r="AY1613" s="46"/>
      <c r="AZ1613" s="46"/>
      <c r="BA1613" s="46"/>
      <c r="BB1613" s="46"/>
      <c r="BC1613" s="46"/>
      <c r="BD1613" s="46"/>
      <c r="BE1613" s="46"/>
      <c r="BF1613" s="143"/>
      <c r="BG1613" s="46"/>
      <c r="BH1613" s="46"/>
      <c r="BI1613" s="46"/>
      <c r="BJ1613" s="46"/>
      <c r="BK1613" s="46"/>
      <c r="BL1613" s="46"/>
      <c r="BM1613" s="46"/>
      <c r="BN1613" s="46"/>
      <c r="BO1613" s="46"/>
      <c r="BP1613" s="46"/>
      <c r="BQ1613" s="46"/>
      <c r="BR1613" s="46"/>
      <c r="BS1613" s="46"/>
      <c r="BT1613" s="46"/>
      <c r="BU1613" s="46"/>
      <c r="BV1613" s="46"/>
    </row>
    <row r="1614" spans="1:74" x14ac:dyDescent="0.2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  <c r="AK1614" s="46"/>
      <c r="AL1614" s="46"/>
      <c r="AM1614" s="46"/>
      <c r="AN1614" s="46"/>
      <c r="AO1614" s="46"/>
      <c r="AP1614" s="46"/>
      <c r="AQ1614" s="46"/>
      <c r="AR1614" s="46"/>
      <c r="AS1614" s="46"/>
      <c r="AT1614" s="46"/>
      <c r="AU1614" s="46"/>
      <c r="AV1614" s="46"/>
      <c r="AW1614" s="46"/>
      <c r="AX1614" s="46"/>
      <c r="AY1614" s="46"/>
      <c r="AZ1614" s="46"/>
      <c r="BA1614" s="46"/>
      <c r="BB1614" s="46"/>
      <c r="BC1614" s="46"/>
      <c r="BD1614" s="46"/>
      <c r="BE1614" s="46"/>
      <c r="BF1614" s="143"/>
      <c r="BG1614" s="46"/>
      <c r="BH1614" s="46"/>
      <c r="BI1614" s="46"/>
      <c r="BJ1614" s="46"/>
      <c r="BK1614" s="46"/>
      <c r="BL1614" s="46"/>
      <c r="BM1614" s="46"/>
      <c r="BN1614" s="46"/>
      <c r="BO1614" s="46"/>
      <c r="BP1614" s="46"/>
      <c r="BQ1614" s="46"/>
      <c r="BR1614" s="46"/>
      <c r="BS1614" s="46"/>
      <c r="BT1614" s="46"/>
      <c r="BU1614" s="46"/>
      <c r="BV1614" s="46"/>
    </row>
    <row r="1615" spans="1:74" x14ac:dyDescent="0.2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  <c r="AK1615" s="46"/>
      <c r="AL1615" s="46"/>
      <c r="AM1615" s="46"/>
      <c r="AN1615" s="46"/>
      <c r="AO1615" s="46"/>
      <c r="AP1615" s="46"/>
      <c r="AQ1615" s="46"/>
      <c r="AR1615" s="46"/>
      <c r="AS1615" s="46"/>
      <c r="AT1615" s="46"/>
      <c r="AU1615" s="46"/>
      <c r="AV1615" s="46"/>
      <c r="AW1615" s="46"/>
      <c r="AX1615" s="46"/>
      <c r="AY1615" s="46"/>
      <c r="AZ1615" s="46"/>
      <c r="BA1615" s="46"/>
      <c r="BB1615" s="46"/>
      <c r="BC1615" s="46"/>
      <c r="BD1615" s="46"/>
      <c r="BE1615" s="46"/>
      <c r="BF1615" s="143"/>
      <c r="BG1615" s="46"/>
      <c r="BH1615" s="46"/>
      <c r="BI1615" s="46"/>
      <c r="BJ1615" s="46"/>
      <c r="BK1615" s="46"/>
      <c r="BL1615" s="46"/>
      <c r="BM1615" s="46"/>
      <c r="BN1615" s="46"/>
      <c r="BO1615" s="46"/>
      <c r="BP1615" s="46"/>
      <c r="BQ1615" s="46"/>
      <c r="BR1615" s="46"/>
      <c r="BS1615" s="46"/>
      <c r="BT1615" s="46"/>
      <c r="BU1615" s="46"/>
      <c r="BV1615" s="46"/>
    </row>
    <row r="1616" spans="1:74" x14ac:dyDescent="0.2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  <c r="AK1616" s="46"/>
      <c r="AL1616" s="46"/>
      <c r="AM1616" s="46"/>
      <c r="AN1616" s="46"/>
      <c r="AO1616" s="46"/>
      <c r="AP1616" s="46"/>
      <c r="AQ1616" s="46"/>
      <c r="AR1616" s="46"/>
      <c r="AS1616" s="46"/>
      <c r="AT1616" s="46"/>
      <c r="AU1616" s="46"/>
      <c r="AV1616" s="46"/>
      <c r="AW1616" s="46"/>
      <c r="AX1616" s="46"/>
      <c r="AY1616" s="46"/>
      <c r="AZ1616" s="46"/>
      <c r="BA1616" s="46"/>
      <c r="BB1616" s="46"/>
      <c r="BC1616" s="46"/>
      <c r="BD1616" s="46"/>
      <c r="BE1616" s="46"/>
      <c r="BF1616" s="143"/>
      <c r="BG1616" s="46"/>
      <c r="BH1616" s="46"/>
      <c r="BI1616" s="46"/>
      <c r="BJ1616" s="46"/>
      <c r="BK1616" s="46"/>
      <c r="BL1616" s="46"/>
      <c r="BM1616" s="46"/>
      <c r="BN1616" s="46"/>
      <c r="BO1616" s="46"/>
      <c r="BP1616" s="46"/>
      <c r="BQ1616" s="46"/>
      <c r="BR1616" s="46"/>
      <c r="BS1616" s="46"/>
      <c r="BT1616" s="46"/>
      <c r="BU1616" s="46"/>
      <c r="BV1616" s="46"/>
    </row>
    <row r="1617" spans="1:74" x14ac:dyDescent="0.2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  <c r="AK1617" s="46"/>
      <c r="AL1617" s="46"/>
      <c r="AM1617" s="46"/>
      <c r="AN1617" s="46"/>
      <c r="AO1617" s="46"/>
      <c r="AP1617" s="46"/>
      <c r="AQ1617" s="46"/>
      <c r="AR1617" s="46"/>
      <c r="AS1617" s="46"/>
      <c r="AT1617" s="46"/>
      <c r="AU1617" s="46"/>
      <c r="AV1617" s="46"/>
      <c r="AW1617" s="46"/>
      <c r="AX1617" s="46"/>
      <c r="AY1617" s="46"/>
      <c r="AZ1617" s="46"/>
      <c r="BA1617" s="46"/>
      <c r="BB1617" s="46"/>
      <c r="BC1617" s="46"/>
      <c r="BD1617" s="46"/>
      <c r="BE1617" s="46"/>
      <c r="BF1617" s="143"/>
      <c r="BG1617" s="46"/>
      <c r="BH1617" s="46"/>
      <c r="BI1617" s="46"/>
      <c r="BJ1617" s="46"/>
      <c r="BK1617" s="46"/>
      <c r="BL1617" s="46"/>
      <c r="BM1617" s="46"/>
      <c r="BN1617" s="46"/>
      <c r="BO1617" s="46"/>
      <c r="BP1617" s="46"/>
      <c r="BQ1617" s="46"/>
      <c r="BR1617" s="46"/>
      <c r="BS1617" s="46"/>
      <c r="BT1617" s="46"/>
      <c r="BU1617" s="46"/>
      <c r="BV1617" s="46"/>
    </row>
    <row r="1618" spans="1:74" x14ac:dyDescent="0.2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  <c r="AK1618" s="46"/>
      <c r="AL1618" s="46"/>
      <c r="AM1618" s="46"/>
      <c r="AN1618" s="46"/>
      <c r="AO1618" s="46"/>
      <c r="AP1618" s="46"/>
      <c r="AQ1618" s="46"/>
      <c r="AR1618" s="46"/>
      <c r="AS1618" s="46"/>
      <c r="AT1618" s="46"/>
      <c r="AU1618" s="46"/>
      <c r="AV1618" s="46"/>
      <c r="AW1618" s="46"/>
      <c r="AX1618" s="46"/>
      <c r="AY1618" s="46"/>
      <c r="AZ1618" s="46"/>
      <c r="BA1618" s="46"/>
      <c r="BB1618" s="46"/>
      <c r="BC1618" s="46"/>
      <c r="BD1618" s="46"/>
      <c r="BE1618" s="46"/>
      <c r="BF1618" s="143"/>
      <c r="BG1618" s="46"/>
      <c r="BH1618" s="46"/>
      <c r="BI1618" s="46"/>
      <c r="BJ1618" s="46"/>
      <c r="BK1618" s="46"/>
      <c r="BL1618" s="46"/>
      <c r="BM1618" s="46"/>
      <c r="BN1618" s="46"/>
      <c r="BO1618" s="46"/>
      <c r="BP1618" s="46"/>
      <c r="BQ1618" s="46"/>
      <c r="BR1618" s="46"/>
      <c r="BS1618" s="46"/>
      <c r="BT1618" s="46"/>
      <c r="BU1618" s="46"/>
      <c r="BV1618" s="46"/>
    </row>
    <row r="1619" spans="1:74" x14ac:dyDescent="0.2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  <c r="AK1619" s="46"/>
      <c r="AL1619" s="46"/>
      <c r="AM1619" s="46"/>
      <c r="AN1619" s="46"/>
      <c r="AO1619" s="46"/>
      <c r="AP1619" s="46"/>
      <c r="AQ1619" s="46"/>
      <c r="AR1619" s="46"/>
      <c r="AS1619" s="46"/>
      <c r="AT1619" s="46"/>
      <c r="AU1619" s="46"/>
      <c r="AV1619" s="46"/>
      <c r="AW1619" s="46"/>
      <c r="AX1619" s="46"/>
      <c r="AY1619" s="46"/>
      <c r="AZ1619" s="46"/>
      <c r="BA1619" s="46"/>
      <c r="BB1619" s="46"/>
      <c r="BC1619" s="46"/>
      <c r="BD1619" s="46"/>
      <c r="BE1619" s="46"/>
      <c r="BF1619" s="143"/>
      <c r="BG1619" s="46"/>
      <c r="BH1619" s="46"/>
      <c r="BI1619" s="46"/>
      <c r="BJ1619" s="46"/>
      <c r="BK1619" s="46"/>
      <c r="BL1619" s="46"/>
      <c r="BM1619" s="46"/>
      <c r="BN1619" s="46"/>
      <c r="BO1619" s="46"/>
      <c r="BP1619" s="46"/>
      <c r="BQ1619" s="46"/>
      <c r="BR1619" s="46"/>
      <c r="BS1619" s="46"/>
      <c r="BT1619" s="46"/>
      <c r="BU1619" s="46"/>
      <c r="BV1619" s="46"/>
    </row>
    <row r="1620" spans="1:74" x14ac:dyDescent="0.2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  <c r="AK1620" s="46"/>
      <c r="AL1620" s="46"/>
      <c r="AM1620" s="46"/>
      <c r="AN1620" s="46"/>
      <c r="AO1620" s="46"/>
      <c r="AP1620" s="46"/>
      <c r="AQ1620" s="46"/>
      <c r="AR1620" s="46"/>
      <c r="AS1620" s="46"/>
      <c r="AT1620" s="46"/>
      <c r="AU1620" s="46"/>
      <c r="AV1620" s="46"/>
      <c r="AW1620" s="46"/>
      <c r="AX1620" s="46"/>
      <c r="AY1620" s="46"/>
      <c r="AZ1620" s="46"/>
      <c r="BA1620" s="46"/>
      <c r="BB1620" s="46"/>
      <c r="BC1620" s="46"/>
      <c r="BD1620" s="46"/>
      <c r="BE1620" s="46"/>
      <c r="BF1620" s="143"/>
      <c r="BG1620" s="46"/>
      <c r="BH1620" s="46"/>
      <c r="BI1620" s="46"/>
      <c r="BJ1620" s="46"/>
      <c r="BK1620" s="46"/>
      <c r="BL1620" s="46"/>
      <c r="BM1620" s="46"/>
      <c r="BN1620" s="46"/>
      <c r="BO1620" s="46"/>
      <c r="BP1620" s="46"/>
      <c r="BQ1620" s="46"/>
      <c r="BR1620" s="46"/>
      <c r="BS1620" s="46"/>
      <c r="BT1620" s="46"/>
      <c r="BU1620" s="46"/>
      <c r="BV1620" s="46"/>
    </row>
    <row r="1621" spans="1:74" x14ac:dyDescent="0.2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  <c r="AK1621" s="46"/>
      <c r="AL1621" s="46"/>
      <c r="AM1621" s="46"/>
      <c r="AN1621" s="46"/>
      <c r="AO1621" s="46"/>
      <c r="AP1621" s="46"/>
      <c r="AQ1621" s="46"/>
      <c r="AR1621" s="46"/>
      <c r="AS1621" s="46"/>
      <c r="AT1621" s="46"/>
      <c r="AU1621" s="46"/>
      <c r="AV1621" s="46"/>
      <c r="AW1621" s="46"/>
      <c r="AX1621" s="46"/>
      <c r="AY1621" s="46"/>
      <c r="AZ1621" s="46"/>
      <c r="BA1621" s="46"/>
      <c r="BB1621" s="46"/>
      <c r="BC1621" s="46"/>
      <c r="BD1621" s="46"/>
      <c r="BE1621" s="46"/>
      <c r="BF1621" s="143"/>
      <c r="BG1621" s="46"/>
      <c r="BH1621" s="46"/>
      <c r="BI1621" s="46"/>
      <c r="BJ1621" s="46"/>
      <c r="BK1621" s="46"/>
      <c r="BL1621" s="46"/>
      <c r="BM1621" s="46"/>
      <c r="BN1621" s="46"/>
      <c r="BO1621" s="46"/>
      <c r="BP1621" s="46"/>
      <c r="BQ1621" s="46"/>
      <c r="BR1621" s="46"/>
      <c r="BS1621" s="46"/>
      <c r="BT1621" s="46"/>
      <c r="BU1621" s="46"/>
      <c r="BV1621" s="46"/>
    </row>
    <row r="1622" spans="1:74" x14ac:dyDescent="0.2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  <c r="AT1622" s="46"/>
      <c r="AU1622" s="46"/>
      <c r="AV1622" s="46"/>
      <c r="AW1622" s="46"/>
      <c r="AX1622" s="46"/>
      <c r="AY1622" s="46"/>
      <c r="AZ1622" s="46"/>
      <c r="BA1622" s="46"/>
      <c r="BB1622" s="46"/>
      <c r="BC1622" s="46"/>
      <c r="BD1622" s="46"/>
      <c r="BE1622" s="46"/>
      <c r="BF1622" s="143"/>
      <c r="BG1622" s="46"/>
      <c r="BH1622" s="46"/>
      <c r="BI1622" s="46"/>
      <c r="BJ1622" s="46"/>
      <c r="BK1622" s="46"/>
      <c r="BL1622" s="46"/>
      <c r="BM1622" s="46"/>
      <c r="BN1622" s="46"/>
      <c r="BO1622" s="46"/>
      <c r="BP1622" s="46"/>
      <c r="BQ1622" s="46"/>
      <c r="BR1622" s="46"/>
      <c r="BS1622" s="46"/>
      <c r="BT1622" s="46"/>
      <c r="BU1622" s="46"/>
      <c r="BV1622" s="46"/>
    </row>
    <row r="1623" spans="1:74" x14ac:dyDescent="0.2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  <c r="AK1623" s="46"/>
      <c r="AL1623" s="46"/>
      <c r="AM1623" s="46"/>
      <c r="AN1623" s="46"/>
      <c r="AO1623" s="46"/>
      <c r="AP1623" s="46"/>
      <c r="AQ1623" s="46"/>
      <c r="AR1623" s="46"/>
      <c r="AS1623" s="46"/>
      <c r="AT1623" s="46"/>
      <c r="AU1623" s="46"/>
      <c r="AV1623" s="46"/>
      <c r="AW1623" s="46"/>
      <c r="AX1623" s="46"/>
      <c r="AY1623" s="46"/>
      <c r="AZ1623" s="46"/>
      <c r="BA1623" s="46"/>
      <c r="BB1623" s="46"/>
      <c r="BC1623" s="46"/>
      <c r="BD1623" s="46"/>
      <c r="BE1623" s="46"/>
      <c r="BF1623" s="143"/>
      <c r="BG1623" s="46"/>
      <c r="BH1623" s="46"/>
      <c r="BI1623" s="46"/>
      <c r="BJ1623" s="46"/>
      <c r="BK1623" s="46"/>
      <c r="BL1623" s="46"/>
      <c r="BM1623" s="46"/>
      <c r="BN1623" s="46"/>
      <c r="BO1623" s="46"/>
      <c r="BP1623" s="46"/>
      <c r="BQ1623" s="46"/>
      <c r="BR1623" s="46"/>
      <c r="BS1623" s="46"/>
      <c r="BT1623" s="46"/>
      <c r="BU1623" s="46"/>
      <c r="BV1623" s="46"/>
    </row>
    <row r="1624" spans="1:74" x14ac:dyDescent="0.2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  <c r="AK1624" s="46"/>
      <c r="AL1624" s="46"/>
      <c r="AM1624" s="46"/>
      <c r="AN1624" s="46"/>
      <c r="AO1624" s="46"/>
      <c r="AP1624" s="46"/>
      <c r="AQ1624" s="46"/>
      <c r="AR1624" s="46"/>
      <c r="AS1624" s="46"/>
      <c r="AT1624" s="46"/>
      <c r="AU1624" s="46"/>
      <c r="AV1624" s="46"/>
      <c r="AW1624" s="46"/>
      <c r="AX1624" s="46"/>
      <c r="AY1624" s="46"/>
      <c r="AZ1624" s="46"/>
      <c r="BA1624" s="46"/>
      <c r="BB1624" s="46"/>
      <c r="BC1624" s="46"/>
      <c r="BD1624" s="46"/>
      <c r="BE1624" s="46"/>
      <c r="BF1624" s="143"/>
      <c r="BG1624" s="46"/>
      <c r="BH1624" s="46"/>
      <c r="BI1624" s="46"/>
      <c r="BJ1624" s="46"/>
      <c r="BK1624" s="46"/>
      <c r="BL1624" s="46"/>
      <c r="BM1624" s="46"/>
      <c r="BN1624" s="46"/>
      <c r="BO1624" s="46"/>
      <c r="BP1624" s="46"/>
      <c r="BQ1624" s="46"/>
      <c r="BR1624" s="46"/>
      <c r="BS1624" s="46"/>
      <c r="BT1624" s="46"/>
      <c r="BU1624" s="46"/>
      <c r="BV1624" s="46"/>
    </row>
    <row r="1625" spans="1:74" x14ac:dyDescent="0.2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  <c r="AK1625" s="46"/>
      <c r="AL1625" s="46"/>
      <c r="AM1625" s="46"/>
      <c r="AN1625" s="46"/>
      <c r="AO1625" s="46"/>
      <c r="AP1625" s="46"/>
      <c r="AQ1625" s="46"/>
      <c r="AR1625" s="46"/>
      <c r="AS1625" s="46"/>
      <c r="AT1625" s="46"/>
      <c r="AU1625" s="46"/>
      <c r="AV1625" s="46"/>
      <c r="AW1625" s="46"/>
      <c r="AX1625" s="46"/>
      <c r="AY1625" s="46"/>
      <c r="AZ1625" s="46"/>
      <c r="BA1625" s="46"/>
      <c r="BB1625" s="46"/>
      <c r="BC1625" s="46"/>
      <c r="BD1625" s="46"/>
      <c r="BE1625" s="46"/>
      <c r="BF1625" s="143"/>
      <c r="BG1625" s="46"/>
      <c r="BH1625" s="46"/>
      <c r="BI1625" s="46"/>
      <c r="BJ1625" s="46"/>
      <c r="BK1625" s="46"/>
      <c r="BL1625" s="46"/>
      <c r="BM1625" s="46"/>
      <c r="BN1625" s="46"/>
      <c r="BO1625" s="46"/>
      <c r="BP1625" s="46"/>
      <c r="BQ1625" s="46"/>
      <c r="BR1625" s="46"/>
      <c r="BS1625" s="46"/>
      <c r="BT1625" s="46"/>
      <c r="BU1625" s="46"/>
      <c r="BV1625" s="46"/>
    </row>
    <row r="1626" spans="1:74" x14ac:dyDescent="0.2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  <c r="AK1626" s="46"/>
      <c r="AL1626" s="46"/>
      <c r="AM1626" s="46"/>
      <c r="AN1626" s="46"/>
      <c r="AO1626" s="46"/>
      <c r="AP1626" s="46"/>
      <c r="AQ1626" s="46"/>
      <c r="AR1626" s="46"/>
      <c r="AS1626" s="46"/>
      <c r="AT1626" s="46"/>
      <c r="AU1626" s="46"/>
      <c r="AV1626" s="46"/>
      <c r="AW1626" s="46"/>
      <c r="AX1626" s="46"/>
      <c r="AY1626" s="46"/>
      <c r="AZ1626" s="46"/>
      <c r="BA1626" s="46"/>
      <c r="BB1626" s="46"/>
      <c r="BC1626" s="46"/>
      <c r="BD1626" s="46"/>
      <c r="BE1626" s="46"/>
      <c r="BF1626" s="143"/>
      <c r="BG1626" s="46"/>
      <c r="BH1626" s="46"/>
      <c r="BI1626" s="46"/>
      <c r="BJ1626" s="46"/>
      <c r="BK1626" s="46"/>
      <c r="BL1626" s="46"/>
      <c r="BM1626" s="46"/>
      <c r="BN1626" s="46"/>
      <c r="BO1626" s="46"/>
      <c r="BP1626" s="46"/>
      <c r="BQ1626" s="46"/>
      <c r="BR1626" s="46"/>
      <c r="BS1626" s="46"/>
      <c r="BT1626" s="46"/>
      <c r="BU1626" s="46"/>
      <c r="BV1626" s="46"/>
    </row>
    <row r="1627" spans="1:74" x14ac:dyDescent="0.2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  <c r="AK1627" s="46"/>
      <c r="AL1627" s="46"/>
      <c r="AM1627" s="46"/>
      <c r="AN1627" s="46"/>
      <c r="AO1627" s="46"/>
      <c r="AP1627" s="46"/>
      <c r="AQ1627" s="46"/>
      <c r="AR1627" s="46"/>
      <c r="AS1627" s="46"/>
      <c r="AT1627" s="46"/>
      <c r="AU1627" s="46"/>
      <c r="AV1627" s="46"/>
      <c r="AW1627" s="46"/>
      <c r="AX1627" s="46"/>
      <c r="AY1627" s="46"/>
      <c r="AZ1627" s="46"/>
      <c r="BA1627" s="46"/>
      <c r="BB1627" s="46"/>
      <c r="BC1627" s="46"/>
      <c r="BD1627" s="46"/>
      <c r="BE1627" s="46"/>
      <c r="BF1627" s="143"/>
      <c r="BG1627" s="46"/>
      <c r="BH1627" s="46"/>
      <c r="BI1627" s="46"/>
      <c r="BJ1627" s="46"/>
      <c r="BK1627" s="46"/>
      <c r="BL1627" s="46"/>
      <c r="BM1627" s="46"/>
      <c r="BN1627" s="46"/>
      <c r="BO1627" s="46"/>
      <c r="BP1627" s="46"/>
      <c r="BQ1627" s="46"/>
      <c r="BR1627" s="46"/>
      <c r="BS1627" s="46"/>
      <c r="BT1627" s="46"/>
      <c r="BU1627" s="46"/>
      <c r="BV1627" s="46"/>
    </row>
    <row r="1628" spans="1:74" x14ac:dyDescent="0.2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  <c r="AK1628" s="46"/>
      <c r="AL1628" s="46"/>
      <c r="AM1628" s="46"/>
      <c r="AN1628" s="46"/>
      <c r="AO1628" s="46"/>
      <c r="AP1628" s="46"/>
      <c r="AQ1628" s="46"/>
      <c r="AR1628" s="46"/>
      <c r="AS1628" s="46"/>
      <c r="AT1628" s="46"/>
      <c r="AU1628" s="46"/>
      <c r="AV1628" s="46"/>
      <c r="AW1628" s="46"/>
      <c r="AX1628" s="46"/>
      <c r="AY1628" s="46"/>
      <c r="AZ1628" s="46"/>
      <c r="BA1628" s="46"/>
      <c r="BB1628" s="46"/>
      <c r="BC1628" s="46"/>
      <c r="BD1628" s="46"/>
      <c r="BE1628" s="46"/>
      <c r="BF1628" s="143"/>
      <c r="BG1628" s="46"/>
      <c r="BH1628" s="46"/>
      <c r="BI1628" s="46"/>
      <c r="BJ1628" s="46"/>
      <c r="BK1628" s="46"/>
      <c r="BL1628" s="46"/>
      <c r="BM1628" s="46"/>
      <c r="BN1628" s="46"/>
      <c r="BO1628" s="46"/>
      <c r="BP1628" s="46"/>
      <c r="BQ1628" s="46"/>
      <c r="BR1628" s="46"/>
      <c r="BS1628" s="46"/>
      <c r="BT1628" s="46"/>
      <c r="BU1628" s="46"/>
      <c r="BV1628" s="46"/>
    </row>
    <row r="1629" spans="1:74" x14ac:dyDescent="0.2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  <c r="AK1629" s="46"/>
      <c r="AL1629" s="46"/>
      <c r="AM1629" s="46"/>
      <c r="AN1629" s="46"/>
      <c r="AO1629" s="46"/>
      <c r="AP1629" s="46"/>
      <c r="AQ1629" s="46"/>
      <c r="AR1629" s="46"/>
      <c r="AS1629" s="46"/>
      <c r="AT1629" s="46"/>
      <c r="AU1629" s="46"/>
      <c r="AV1629" s="46"/>
      <c r="AW1629" s="46"/>
      <c r="AX1629" s="46"/>
      <c r="AY1629" s="46"/>
      <c r="AZ1629" s="46"/>
      <c r="BA1629" s="46"/>
      <c r="BB1629" s="46"/>
      <c r="BC1629" s="46"/>
      <c r="BD1629" s="46"/>
      <c r="BE1629" s="46"/>
      <c r="BF1629" s="143"/>
      <c r="BG1629" s="46"/>
      <c r="BH1629" s="46"/>
      <c r="BI1629" s="46"/>
      <c r="BJ1629" s="46"/>
      <c r="BK1629" s="46"/>
      <c r="BL1629" s="46"/>
      <c r="BM1629" s="46"/>
      <c r="BN1629" s="46"/>
      <c r="BO1629" s="46"/>
      <c r="BP1629" s="46"/>
      <c r="BQ1629" s="46"/>
      <c r="BR1629" s="46"/>
      <c r="BS1629" s="46"/>
      <c r="BT1629" s="46"/>
      <c r="BU1629" s="46"/>
      <c r="BV1629" s="46"/>
    </row>
    <row r="1630" spans="1:74" x14ac:dyDescent="0.2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  <c r="AK1630" s="46"/>
      <c r="AL1630" s="46"/>
      <c r="AM1630" s="46"/>
      <c r="AN1630" s="46"/>
      <c r="AO1630" s="46"/>
      <c r="AP1630" s="46"/>
      <c r="AQ1630" s="46"/>
      <c r="AR1630" s="46"/>
      <c r="AS1630" s="46"/>
      <c r="AT1630" s="46"/>
      <c r="AU1630" s="46"/>
      <c r="AV1630" s="46"/>
      <c r="AW1630" s="46"/>
      <c r="AX1630" s="46"/>
      <c r="AY1630" s="46"/>
      <c r="AZ1630" s="46"/>
      <c r="BA1630" s="46"/>
      <c r="BB1630" s="46"/>
      <c r="BC1630" s="46"/>
      <c r="BD1630" s="46"/>
      <c r="BE1630" s="46"/>
      <c r="BF1630" s="143"/>
      <c r="BG1630" s="46"/>
      <c r="BH1630" s="46"/>
      <c r="BI1630" s="46"/>
      <c r="BJ1630" s="46"/>
      <c r="BK1630" s="46"/>
      <c r="BL1630" s="46"/>
      <c r="BM1630" s="46"/>
      <c r="BN1630" s="46"/>
      <c r="BO1630" s="46"/>
      <c r="BP1630" s="46"/>
      <c r="BQ1630" s="46"/>
      <c r="BR1630" s="46"/>
      <c r="BS1630" s="46"/>
      <c r="BT1630" s="46"/>
      <c r="BU1630" s="46"/>
      <c r="BV1630" s="46"/>
    </row>
    <row r="1631" spans="1:74" x14ac:dyDescent="0.2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  <c r="AK1631" s="46"/>
      <c r="AL1631" s="46"/>
      <c r="AM1631" s="46"/>
      <c r="AN1631" s="46"/>
      <c r="AO1631" s="46"/>
      <c r="AP1631" s="46"/>
      <c r="AQ1631" s="46"/>
      <c r="AR1631" s="46"/>
      <c r="AS1631" s="46"/>
      <c r="AT1631" s="46"/>
      <c r="AU1631" s="46"/>
      <c r="AV1631" s="46"/>
      <c r="AW1631" s="46"/>
      <c r="AX1631" s="46"/>
      <c r="AY1631" s="46"/>
      <c r="AZ1631" s="46"/>
      <c r="BA1631" s="46"/>
      <c r="BB1631" s="46"/>
      <c r="BC1631" s="46"/>
      <c r="BD1631" s="46"/>
      <c r="BE1631" s="46"/>
      <c r="BF1631" s="143"/>
      <c r="BG1631" s="46"/>
      <c r="BH1631" s="46"/>
      <c r="BI1631" s="46"/>
      <c r="BJ1631" s="46"/>
      <c r="BK1631" s="46"/>
      <c r="BL1631" s="46"/>
      <c r="BM1631" s="46"/>
      <c r="BN1631" s="46"/>
      <c r="BO1631" s="46"/>
      <c r="BP1631" s="46"/>
      <c r="BQ1631" s="46"/>
      <c r="BR1631" s="46"/>
      <c r="BS1631" s="46"/>
      <c r="BT1631" s="46"/>
      <c r="BU1631" s="46"/>
      <c r="BV1631" s="46"/>
    </row>
    <row r="1632" spans="1:74" x14ac:dyDescent="0.2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  <c r="AK1632" s="46"/>
      <c r="AL1632" s="46"/>
      <c r="AM1632" s="46"/>
      <c r="AN1632" s="46"/>
      <c r="AO1632" s="46"/>
      <c r="AP1632" s="46"/>
      <c r="AQ1632" s="46"/>
      <c r="AR1632" s="46"/>
      <c r="AS1632" s="46"/>
      <c r="AT1632" s="46"/>
      <c r="AU1632" s="46"/>
      <c r="AV1632" s="46"/>
      <c r="AW1632" s="46"/>
      <c r="AX1632" s="46"/>
      <c r="AY1632" s="46"/>
      <c r="AZ1632" s="46"/>
      <c r="BA1632" s="46"/>
      <c r="BB1632" s="46"/>
      <c r="BC1632" s="46"/>
      <c r="BD1632" s="46"/>
      <c r="BE1632" s="46"/>
      <c r="BF1632" s="143"/>
      <c r="BG1632" s="46"/>
      <c r="BH1632" s="46"/>
      <c r="BI1632" s="46"/>
      <c r="BJ1632" s="46"/>
      <c r="BK1632" s="46"/>
      <c r="BL1632" s="46"/>
      <c r="BM1632" s="46"/>
      <c r="BN1632" s="46"/>
      <c r="BO1632" s="46"/>
      <c r="BP1632" s="46"/>
      <c r="BQ1632" s="46"/>
      <c r="BR1632" s="46"/>
      <c r="BS1632" s="46"/>
      <c r="BT1632" s="46"/>
      <c r="BU1632" s="46"/>
      <c r="BV1632" s="46"/>
    </row>
    <row r="1633" spans="1:74" x14ac:dyDescent="0.2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  <c r="AK1633" s="46"/>
      <c r="AL1633" s="46"/>
      <c r="AM1633" s="46"/>
      <c r="AN1633" s="46"/>
      <c r="AO1633" s="46"/>
      <c r="AP1633" s="46"/>
      <c r="AQ1633" s="46"/>
      <c r="AR1633" s="46"/>
      <c r="AS1633" s="46"/>
      <c r="AT1633" s="46"/>
      <c r="AU1633" s="46"/>
      <c r="AV1633" s="46"/>
      <c r="AW1633" s="46"/>
      <c r="AX1633" s="46"/>
      <c r="AY1633" s="46"/>
      <c r="AZ1633" s="46"/>
      <c r="BA1633" s="46"/>
      <c r="BB1633" s="46"/>
      <c r="BC1633" s="46"/>
      <c r="BD1633" s="46"/>
      <c r="BE1633" s="46"/>
      <c r="BF1633" s="143"/>
      <c r="BG1633" s="46"/>
      <c r="BH1633" s="46"/>
      <c r="BI1633" s="46"/>
      <c r="BJ1633" s="46"/>
      <c r="BK1633" s="46"/>
      <c r="BL1633" s="46"/>
      <c r="BM1633" s="46"/>
      <c r="BN1633" s="46"/>
      <c r="BO1633" s="46"/>
      <c r="BP1633" s="46"/>
      <c r="BQ1633" s="46"/>
      <c r="BR1633" s="46"/>
      <c r="BS1633" s="46"/>
      <c r="BT1633" s="46"/>
      <c r="BU1633" s="46"/>
      <c r="BV1633" s="46"/>
    </row>
    <row r="1634" spans="1:74" x14ac:dyDescent="0.2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  <c r="AL1634" s="46"/>
      <c r="AM1634" s="46"/>
      <c r="AN1634" s="46"/>
      <c r="AO1634" s="46"/>
      <c r="AP1634" s="46"/>
      <c r="AQ1634" s="46"/>
      <c r="AR1634" s="46"/>
      <c r="AS1634" s="46"/>
      <c r="AT1634" s="46"/>
      <c r="AU1634" s="46"/>
      <c r="AV1634" s="46"/>
      <c r="AW1634" s="46"/>
      <c r="AX1634" s="46"/>
      <c r="AY1634" s="46"/>
      <c r="AZ1634" s="46"/>
      <c r="BA1634" s="46"/>
      <c r="BB1634" s="46"/>
      <c r="BC1634" s="46"/>
      <c r="BD1634" s="46"/>
      <c r="BE1634" s="46"/>
      <c r="BF1634" s="143"/>
      <c r="BG1634" s="46"/>
      <c r="BH1634" s="46"/>
      <c r="BI1634" s="46"/>
      <c r="BJ1634" s="46"/>
      <c r="BK1634" s="46"/>
      <c r="BL1634" s="46"/>
      <c r="BM1634" s="46"/>
      <c r="BN1634" s="46"/>
      <c r="BO1634" s="46"/>
      <c r="BP1634" s="46"/>
      <c r="BQ1634" s="46"/>
      <c r="BR1634" s="46"/>
      <c r="BS1634" s="46"/>
      <c r="BT1634" s="46"/>
      <c r="BU1634" s="46"/>
      <c r="BV1634" s="46"/>
    </row>
    <row r="1635" spans="1:74" x14ac:dyDescent="0.2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  <c r="AK1635" s="46"/>
      <c r="AL1635" s="46"/>
      <c r="AM1635" s="46"/>
      <c r="AN1635" s="46"/>
      <c r="AO1635" s="46"/>
      <c r="AP1635" s="46"/>
      <c r="AQ1635" s="46"/>
      <c r="AR1635" s="46"/>
      <c r="AS1635" s="46"/>
      <c r="AT1635" s="46"/>
      <c r="AU1635" s="46"/>
      <c r="AV1635" s="46"/>
      <c r="AW1635" s="46"/>
      <c r="AX1635" s="46"/>
      <c r="AY1635" s="46"/>
      <c r="AZ1635" s="46"/>
      <c r="BA1635" s="46"/>
      <c r="BB1635" s="46"/>
      <c r="BC1635" s="46"/>
      <c r="BD1635" s="46"/>
      <c r="BE1635" s="46"/>
      <c r="BF1635" s="143"/>
      <c r="BG1635" s="46"/>
      <c r="BH1635" s="46"/>
      <c r="BI1635" s="46"/>
      <c r="BJ1635" s="46"/>
      <c r="BK1635" s="46"/>
      <c r="BL1635" s="46"/>
      <c r="BM1635" s="46"/>
      <c r="BN1635" s="46"/>
      <c r="BO1635" s="46"/>
      <c r="BP1635" s="46"/>
      <c r="BQ1635" s="46"/>
      <c r="BR1635" s="46"/>
      <c r="BS1635" s="46"/>
      <c r="BT1635" s="46"/>
      <c r="BU1635" s="46"/>
      <c r="BV1635" s="46"/>
    </row>
    <row r="1636" spans="1:74" x14ac:dyDescent="0.2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  <c r="AK1636" s="46"/>
      <c r="AL1636" s="46"/>
      <c r="AM1636" s="46"/>
      <c r="AN1636" s="46"/>
      <c r="AO1636" s="46"/>
      <c r="AP1636" s="46"/>
      <c r="AQ1636" s="46"/>
      <c r="AR1636" s="46"/>
      <c r="AS1636" s="46"/>
      <c r="AT1636" s="46"/>
      <c r="AU1636" s="46"/>
      <c r="AV1636" s="46"/>
      <c r="AW1636" s="46"/>
      <c r="AX1636" s="46"/>
      <c r="AY1636" s="46"/>
      <c r="AZ1636" s="46"/>
      <c r="BA1636" s="46"/>
      <c r="BB1636" s="46"/>
      <c r="BC1636" s="46"/>
      <c r="BD1636" s="46"/>
      <c r="BE1636" s="46"/>
      <c r="BF1636" s="143"/>
      <c r="BG1636" s="46"/>
      <c r="BH1636" s="46"/>
      <c r="BI1636" s="46"/>
      <c r="BJ1636" s="46"/>
      <c r="BK1636" s="46"/>
      <c r="BL1636" s="46"/>
      <c r="BM1636" s="46"/>
      <c r="BN1636" s="46"/>
      <c r="BO1636" s="46"/>
      <c r="BP1636" s="46"/>
      <c r="BQ1636" s="46"/>
      <c r="BR1636" s="46"/>
      <c r="BS1636" s="46"/>
      <c r="BT1636" s="46"/>
      <c r="BU1636" s="46"/>
      <c r="BV1636" s="46"/>
    </row>
    <row r="1637" spans="1:74" x14ac:dyDescent="0.2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  <c r="AK1637" s="46"/>
      <c r="AL1637" s="46"/>
      <c r="AM1637" s="46"/>
      <c r="AN1637" s="46"/>
      <c r="AO1637" s="46"/>
      <c r="AP1637" s="46"/>
      <c r="AQ1637" s="46"/>
      <c r="AR1637" s="46"/>
      <c r="AS1637" s="46"/>
      <c r="AT1637" s="46"/>
      <c r="AU1637" s="46"/>
      <c r="AV1637" s="46"/>
      <c r="AW1637" s="46"/>
      <c r="AX1637" s="46"/>
      <c r="AY1637" s="46"/>
      <c r="AZ1637" s="46"/>
      <c r="BA1637" s="46"/>
      <c r="BB1637" s="46"/>
      <c r="BC1637" s="46"/>
      <c r="BD1637" s="46"/>
      <c r="BE1637" s="46"/>
      <c r="BF1637" s="143"/>
      <c r="BG1637" s="46"/>
      <c r="BH1637" s="46"/>
      <c r="BI1637" s="46"/>
      <c r="BJ1637" s="46"/>
      <c r="BK1637" s="46"/>
      <c r="BL1637" s="46"/>
      <c r="BM1637" s="46"/>
      <c r="BN1637" s="46"/>
      <c r="BO1637" s="46"/>
      <c r="BP1637" s="46"/>
      <c r="BQ1637" s="46"/>
      <c r="BR1637" s="46"/>
      <c r="BS1637" s="46"/>
      <c r="BT1637" s="46"/>
      <c r="BU1637" s="46"/>
      <c r="BV1637" s="46"/>
    </row>
    <row r="1638" spans="1:74" x14ac:dyDescent="0.2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  <c r="AK1638" s="46"/>
      <c r="AL1638" s="46"/>
      <c r="AM1638" s="46"/>
      <c r="AN1638" s="46"/>
      <c r="AO1638" s="46"/>
      <c r="AP1638" s="46"/>
      <c r="AQ1638" s="46"/>
      <c r="AR1638" s="46"/>
      <c r="AS1638" s="46"/>
      <c r="AT1638" s="46"/>
      <c r="AU1638" s="46"/>
      <c r="AV1638" s="46"/>
      <c r="AW1638" s="46"/>
      <c r="AX1638" s="46"/>
      <c r="AY1638" s="46"/>
      <c r="AZ1638" s="46"/>
      <c r="BA1638" s="46"/>
      <c r="BB1638" s="46"/>
      <c r="BC1638" s="46"/>
      <c r="BD1638" s="46"/>
      <c r="BE1638" s="46"/>
      <c r="BF1638" s="143"/>
      <c r="BG1638" s="46"/>
      <c r="BH1638" s="46"/>
      <c r="BI1638" s="46"/>
      <c r="BJ1638" s="46"/>
      <c r="BK1638" s="46"/>
      <c r="BL1638" s="46"/>
      <c r="BM1638" s="46"/>
      <c r="BN1638" s="46"/>
      <c r="BO1638" s="46"/>
      <c r="BP1638" s="46"/>
      <c r="BQ1638" s="46"/>
      <c r="BR1638" s="46"/>
      <c r="BS1638" s="46"/>
      <c r="BT1638" s="46"/>
      <c r="BU1638" s="46"/>
      <c r="BV1638" s="46"/>
    </row>
    <row r="1639" spans="1:74" x14ac:dyDescent="0.2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  <c r="AK1639" s="46"/>
      <c r="AL1639" s="46"/>
      <c r="AM1639" s="46"/>
      <c r="AN1639" s="46"/>
      <c r="AO1639" s="46"/>
      <c r="AP1639" s="46"/>
      <c r="AQ1639" s="46"/>
      <c r="AR1639" s="46"/>
      <c r="AS1639" s="46"/>
      <c r="AT1639" s="46"/>
      <c r="AU1639" s="46"/>
      <c r="AV1639" s="46"/>
      <c r="AW1639" s="46"/>
      <c r="AX1639" s="46"/>
      <c r="AY1639" s="46"/>
      <c r="AZ1639" s="46"/>
      <c r="BA1639" s="46"/>
      <c r="BB1639" s="46"/>
      <c r="BC1639" s="46"/>
      <c r="BD1639" s="46"/>
      <c r="BE1639" s="46"/>
      <c r="BF1639" s="143"/>
      <c r="BG1639" s="46"/>
      <c r="BH1639" s="46"/>
      <c r="BI1639" s="46"/>
      <c r="BJ1639" s="46"/>
      <c r="BK1639" s="46"/>
      <c r="BL1639" s="46"/>
      <c r="BM1639" s="46"/>
      <c r="BN1639" s="46"/>
      <c r="BO1639" s="46"/>
      <c r="BP1639" s="46"/>
      <c r="BQ1639" s="46"/>
      <c r="BR1639" s="46"/>
      <c r="BS1639" s="46"/>
      <c r="BT1639" s="46"/>
      <c r="BU1639" s="46"/>
      <c r="BV1639" s="46"/>
    </row>
    <row r="1640" spans="1:74" x14ac:dyDescent="0.2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  <c r="AK1640" s="46"/>
      <c r="AL1640" s="46"/>
      <c r="AM1640" s="46"/>
      <c r="AN1640" s="46"/>
      <c r="AO1640" s="46"/>
      <c r="AP1640" s="46"/>
      <c r="AQ1640" s="46"/>
      <c r="AR1640" s="46"/>
      <c r="AS1640" s="46"/>
      <c r="AT1640" s="46"/>
      <c r="AU1640" s="46"/>
      <c r="AV1640" s="46"/>
      <c r="AW1640" s="46"/>
      <c r="AX1640" s="46"/>
      <c r="AY1640" s="46"/>
      <c r="AZ1640" s="46"/>
      <c r="BA1640" s="46"/>
      <c r="BB1640" s="46"/>
      <c r="BC1640" s="46"/>
      <c r="BD1640" s="46"/>
      <c r="BE1640" s="46"/>
      <c r="BF1640" s="143"/>
      <c r="BG1640" s="46"/>
      <c r="BH1640" s="46"/>
      <c r="BI1640" s="46"/>
      <c r="BJ1640" s="46"/>
      <c r="BK1640" s="46"/>
      <c r="BL1640" s="46"/>
      <c r="BM1640" s="46"/>
      <c r="BN1640" s="46"/>
      <c r="BO1640" s="46"/>
      <c r="BP1640" s="46"/>
      <c r="BQ1640" s="46"/>
      <c r="BR1640" s="46"/>
      <c r="BS1640" s="46"/>
      <c r="BT1640" s="46"/>
      <c r="BU1640" s="46"/>
      <c r="BV1640" s="46"/>
    </row>
    <row r="1641" spans="1:74" x14ac:dyDescent="0.2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  <c r="AK1641" s="46"/>
      <c r="AL1641" s="46"/>
      <c r="AM1641" s="46"/>
      <c r="AN1641" s="46"/>
      <c r="AO1641" s="46"/>
      <c r="AP1641" s="46"/>
      <c r="AQ1641" s="46"/>
      <c r="AR1641" s="46"/>
      <c r="AS1641" s="46"/>
      <c r="AT1641" s="46"/>
      <c r="AU1641" s="46"/>
      <c r="AV1641" s="46"/>
      <c r="AW1641" s="46"/>
      <c r="AX1641" s="46"/>
      <c r="AY1641" s="46"/>
      <c r="AZ1641" s="46"/>
      <c r="BA1641" s="46"/>
      <c r="BB1641" s="46"/>
      <c r="BC1641" s="46"/>
      <c r="BD1641" s="46"/>
      <c r="BE1641" s="46"/>
      <c r="BF1641" s="143"/>
      <c r="BG1641" s="46"/>
      <c r="BH1641" s="46"/>
      <c r="BI1641" s="46"/>
      <c r="BJ1641" s="46"/>
      <c r="BK1641" s="46"/>
      <c r="BL1641" s="46"/>
      <c r="BM1641" s="46"/>
      <c r="BN1641" s="46"/>
      <c r="BO1641" s="46"/>
      <c r="BP1641" s="46"/>
      <c r="BQ1641" s="46"/>
      <c r="BR1641" s="46"/>
      <c r="BS1641" s="46"/>
      <c r="BT1641" s="46"/>
      <c r="BU1641" s="46"/>
      <c r="BV1641" s="46"/>
    </row>
    <row r="1642" spans="1:74" x14ac:dyDescent="0.2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  <c r="AK1642" s="46"/>
      <c r="AL1642" s="46"/>
      <c r="AM1642" s="46"/>
      <c r="AN1642" s="46"/>
      <c r="AO1642" s="46"/>
      <c r="AP1642" s="46"/>
      <c r="AQ1642" s="46"/>
      <c r="AR1642" s="46"/>
      <c r="AS1642" s="46"/>
      <c r="AT1642" s="46"/>
      <c r="AU1642" s="46"/>
      <c r="AV1642" s="46"/>
      <c r="AW1642" s="46"/>
      <c r="AX1642" s="46"/>
      <c r="AY1642" s="46"/>
      <c r="AZ1642" s="46"/>
      <c r="BA1642" s="46"/>
      <c r="BB1642" s="46"/>
      <c r="BC1642" s="46"/>
      <c r="BD1642" s="46"/>
      <c r="BE1642" s="46"/>
      <c r="BF1642" s="143"/>
      <c r="BG1642" s="46"/>
      <c r="BH1642" s="46"/>
      <c r="BI1642" s="46"/>
      <c r="BJ1642" s="46"/>
      <c r="BK1642" s="46"/>
      <c r="BL1642" s="46"/>
      <c r="BM1642" s="46"/>
      <c r="BN1642" s="46"/>
      <c r="BO1642" s="46"/>
      <c r="BP1642" s="46"/>
      <c r="BQ1642" s="46"/>
      <c r="BR1642" s="46"/>
      <c r="BS1642" s="46"/>
      <c r="BT1642" s="46"/>
      <c r="BU1642" s="46"/>
      <c r="BV1642" s="46"/>
    </row>
    <row r="1643" spans="1:74" x14ac:dyDescent="0.2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  <c r="AK1643" s="46"/>
      <c r="AL1643" s="46"/>
      <c r="AM1643" s="46"/>
      <c r="AN1643" s="46"/>
      <c r="AO1643" s="46"/>
      <c r="AP1643" s="46"/>
      <c r="AQ1643" s="46"/>
      <c r="AR1643" s="46"/>
      <c r="AS1643" s="46"/>
      <c r="AT1643" s="46"/>
      <c r="AU1643" s="46"/>
      <c r="AV1643" s="46"/>
      <c r="AW1643" s="46"/>
      <c r="AX1643" s="46"/>
      <c r="AY1643" s="46"/>
      <c r="AZ1643" s="46"/>
      <c r="BA1643" s="46"/>
      <c r="BB1643" s="46"/>
      <c r="BC1643" s="46"/>
      <c r="BD1643" s="46"/>
      <c r="BE1643" s="46"/>
      <c r="BF1643" s="143"/>
      <c r="BG1643" s="46"/>
      <c r="BH1643" s="46"/>
      <c r="BI1643" s="46"/>
      <c r="BJ1643" s="46"/>
      <c r="BK1643" s="46"/>
      <c r="BL1643" s="46"/>
      <c r="BM1643" s="46"/>
      <c r="BN1643" s="46"/>
      <c r="BO1643" s="46"/>
      <c r="BP1643" s="46"/>
      <c r="BQ1643" s="46"/>
      <c r="BR1643" s="46"/>
      <c r="BS1643" s="46"/>
      <c r="BT1643" s="46"/>
      <c r="BU1643" s="46"/>
      <c r="BV1643" s="46"/>
    </row>
    <row r="1644" spans="1:74" x14ac:dyDescent="0.2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  <c r="AK1644" s="46"/>
      <c r="AL1644" s="46"/>
      <c r="AM1644" s="46"/>
      <c r="AN1644" s="46"/>
      <c r="AO1644" s="46"/>
      <c r="AP1644" s="46"/>
      <c r="AQ1644" s="46"/>
      <c r="AR1644" s="46"/>
      <c r="AS1644" s="46"/>
      <c r="AT1644" s="46"/>
      <c r="AU1644" s="46"/>
      <c r="AV1644" s="46"/>
      <c r="AW1644" s="46"/>
      <c r="AX1644" s="46"/>
      <c r="AY1644" s="46"/>
      <c r="AZ1644" s="46"/>
      <c r="BA1644" s="46"/>
      <c r="BB1644" s="46"/>
      <c r="BC1644" s="46"/>
      <c r="BD1644" s="46"/>
      <c r="BE1644" s="46"/>
      <c r="BF1644" s="143"/>
      <c r="BG1644" s="46"/>
      <c r="BH1644" s="46"/>
      <c r="BI1644" s="46"/>
      <c r="BJ1644" s="46"/>
      <c r="BK1644" s="46"/>
      <c r="BL1644" s="46"/>
      <c r="BM1644" s="46"/>
      <c r="BN1644" s="46"/>
      <c r="BO1644" s="46"/>
      <c r="BP1644" s="46"/>
      <c r="BQ1644" s="46"/>
      <c r="BR1644" s="46"/>
      <c r="BS1644" s="46"/>
      <c r="BT1644" s="46"/>
      <c r="BU1644" s="46"/>
      <c r="BV1644" s="46"/>
    </row>
    <row r="1645" spans="1:74" x14ac:dyDescent="0.2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  <c r="AK1645" s="46"/>
      <c r="AL1645" s="46"/>
      <c r="AM1645" s="46"/>
      <c r="AN1645" s="46"/>
      <c r="AO1645" s="46"/>
      <c r="AP1645" s="46"/>
      <c r="AQ1645" s="46"/>
      <c r="AR1645" s="46"/>
      <c r="AS1645" s="46"/>
      <c r="AT1645" s="46"/>
      <c r="AU1645" s="46"/>
      <c r="AV1645" s="46"/>
      <c r="AW1645" s="46"/>
      <c r="AX1645" s="46"/>
      <c r="AY1645" s="46"/>
      <c r="AZ1645" s="46"/>
      <c r="BA1645" s="46"/>
      <c r="BB1645" s="46"/>
      <c r="BC1645" s="46"/>
      <c r="BD1645" s="46"/>
      <c r="BE1645" s="46"/>
      <c r="BF1645" s="143"/>
      <c r="BG1645" s="46"/>
      <c r="BH1645" s="46"/>
      <c r="BI1645" s="46"/>
      <c r="BJ1645" s="46"/>
      <c r="BK1645" s="46"/>
      <c r="BL1645" s="46"/>
      <c r="BM1645" s="46"/>
      <c r="BN1645" s="46"/>
      <c r="BO1645" s="46"/>
      <c r="BP1645" s="46"/>
      <c r="BQ1645" s="46"/>
      <c r="BR1645" s="46"/>
      <c r="BS1645" s="46"/>
      <c r="BT1645" s="46"/>
      <c r="BU1645" s="46"/>
      <c r="BV1645" s="46"/>
    </row>
    <row r="1646" spans="1:74" x14ac:dyDescent="0.2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  <c r="AK1646" s="46"/>
      <c r="AL1646" s="46"/>
      <c r="AM1646" s="46"/>
      <c r="AN1646" s="46"/>
      <c r="AO1646" s="46"/>
      <c r="AP1646" s="46"/>
      <c r="AQ1646" s="46"/>
      <c r="AR1646" s="46"/>
      <c r="AS1646" s="46"/>
      <c r="AT1646" s="46"/>
      <c r="AU1646" s="46"/>
      <c r="AV1646" s="46"/>
      <c r="AW1646" s="46"/>
      <c r="AX1646" s="46"/>
      <c r="AY1646" s="46"/>
      <c r="AZ1646" s="46"/>
      <c r="BA1646" s="46"/>
      <c r="BB1646" s="46"/>
      <c r="BC1646" s="46"/>
      <c r="BD1646" s="46"/>
      <c r="BE1646" s="46"/>
      <c r="BF1646" s="143"/>
      <c r="BG1646" s="46"/>
      <c r="BH1646" s="46"/>
      <c r="BI1646" s="46"/>
      <c r="BJ1646" s="46"/>
      <c r="BK1646" s="46"/>
      <c r="BL1646" s="46"/>
      <c r="BM1646" s="46"/>
      <c r="BN1646" s="46"/>
      <c r="BO1646" s="46"/>
      <c r="BP1646" s="46"/>
      <c r="BQ1646" s="46"/>
      <c r="BR1646" s="46"/>
      <c r="BS1646" s="46"/>
      <c r="BT1646" s="46"/>
      <c r="BU1646" s="46"/>
      <c r="BV1646" s="46"/>
    </row>
    <row r="1647" spans="1:74" x14ac:dyDescent="0.2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  <c r="AK1647" s="46"/>
      <c r="AL1647" s="46"/>
      <c r="AM1647" s="46"/>
      <c r="AN1647" s="46"/>
      <c r="AO1647" s="46"/>
      <c r="AP1647" s="46"/>
      <c r="AQ1647" s="46"/>
      <c r="AR1647" s="46"/>
      <c r="AS1647" s="46"/>
      <c r="AT1647" s="46"/>
      <c r="AU1647" s="46"/>
      <c r="AV1647" s="46"/>
      <c r="AW1647" s="46"/>
      <c r="AX1647" s="46"/>
      <c r="AY1647" s="46"/>
      <c r="AZ1647" s="46"/>
      <c r="BA1647" s="46"/>
      <c r="BB1647" s="46"/>
      <c r="BC1647" s="46"/>
      <c r="BD1647" s="46"/>
      <c r="BE1647" s="46"/>
      <c r="BF1647" s="143"/>
      <c r="BG1647" s="46"/>
      <c r="BH1647" s="46"/>
      <c r="BI1647" s="46"/>
      <c r="BJ1647" s="46"/>
      <c r="BK1647" s="46"/>
      <c r="BL1647" s="46"/>
      <c r="BM1647" s="46"/>
      <c r="BN1647" s="46"/>
      <c r="BO1647" s="46"/>
      <c r="BP1647" s="46"/>
      <c r="BQ1647" s="46"/>
      <c r="BR1647" s="46"/>
      <c r="BS1647" s="46"/>
      <c r="BT1647" s="46"/>
      <c r="BU1647" s="46"/>
      <c r="BV1647" s="46"/>
    </row>
    <row r="1648" spans="1:74" x14ac:dyDescent="0.2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  <c r="AK1648" s="46"/>
      <c r="AL1648" s="46"/>
      <c r="AM1648" s="46"/>
      <c r="AN1648" s="46"/>
      <c r="AO1648" s="46"/>
      <c r="AP1648" s="46"/>
      <c r="AQ1648" s="46"/>
      <c r="AR1648" s="46"/>
      <c r="AS1648" s="46"/>
      <c r="AT1648" s="46"/>
      <c r="AU1648" s="46"/>
      <c r="AV1648" s="46"/>
      <c r="AW1648" s="46"/>
      <c r="AX1648" s="46"/>
      <c r="AY1648" s="46"/>
      <c r="AZ1648" s="46"/>
      <c r="BA1648" s="46"/>
      <c r="BB1648" s="46"/>
      <c r="BC1648" s="46"/>
      <c r="BD1648" s="46"/>
      <c r="BE1648" s="46"/>
      <c r="BF1648" s="143"/>
      <c r="BG1648" s="46"/>
      <c r="BH1648" s="46"/>
      <c r="BI1648" s="46"/>
      <c r="BJ1648" s="46"/>
      <c r="BK1648" s="46"/>
      <c r="BL1648" s="46"/>
      <c r="BM1648" s="46"/>
      <c r="BN1648" s="46"/>
      <c r="BO1648" s="46"/>
      <c r="BP1648" s="46"/>
      <c r="BQ1648" s="46"/>
      <c r="BR1648" s="46"/>
      <c r="BS1648" s="46"/>
      <c r="BT1648" s="46"/>
      <c r="BU1648" s="46"/>
      <c r="BV1648" s="46"/>
    </row>
    <row r="1649" spans="1:74" x14ac:dyDescent="0.2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  <c r="AK1649" s="46"/>
      <c r="AL1649" s="46"/>
      <c r="AM1649" s="46"/>
      <c r="AN1649" s="46"/>
      <c r="AO1649" s="46"/>
      <c r="AP1649" s="46"/>
      <c r="AQ1649" s="46"/>
      <c r="AR1649" s="46"/>
      <c r="AS1649" s="46"/>
      <c r="AT1649" s="46"/>
      <c r="AU1649" s="46"/>
      <c r="AV1649" s="46"/>
      <c r="AW1649" s="46"/>
      <c r="AX1649" s="46"/>
      <c r="AY1649" s="46"/>
      <c r="AZ1649" s="46"/>
      <c r="BA1649" s="46"/>
      <c r="BB1649" s="46"/>
      <c r="BC1649" s="46"/>
      <c r="BD1649" s="46"/>
      <c r="BE1649" s="46"/>
      <c r="BF1649" s="143"/>
      <c r="BG1649" s="46"/>
      <c r="BH1649" s="46"/>
      <c r="BI1649" s="46"/>
      <c r="BJ1649" s="46"/>
      <c r="BK1649" s="46"/>
      <c r="BL1649" s="46"/>
      <c r="BM1649" s="46"/>
      <c r="BN1649" s="46"/>
      <c r="BO1649" s="46"/>
      <c r="BP1649" s="46"/>
      <c r="BQ1649" s="46"/>
      <c r="BR1649" s="46"/>
      <c r="BS1649" s="46"/>
      <c r="BT1649" s="46"/>
      <c r="BU1649" s="46"/>
      <c r="BV1649" s="46"/>
    </row>
    <row r="1650" spans="1:74" x14ac:dyDescent="0.2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  <c r="AK1650" s="46"/>
      <c r="AL1650" s="46"/>
      <c r="AM1650" s="46"/>
      <c r="AN1650" s="46"/>
      <c r="AO1650" s="46"/>
      <c r="AP1650" s="46"/>
      <c r="AQ1650" s="46"/>
      <c r="AR1650" s="46"/>
      <c r="AS1650" s="46"/>
      <c r="AT1650" s="46"/>
      <c r="AU1650" s="46"/>
      <c r="AV1650" s="46"/>
      <c r="AW1650" s="46"/>
      <c r="AX1650" s="46"/>
      <c r="AY1650" s="46"/>
      <c r="AZ1650" s="46"/>
      <c r="BA1650" s="46"/>
      <c r="BB1650" s="46"/>
      <c r="BC1650" s="46"/>
      <c r="BD1650" s="46"/>
      <c r="BE1650" s="46"/>
      <c r="BF1650" s="143"/>
      <c r="BG1650" s="46"/>
      <c r="BH1650" s="46"/>
      <c r="BI1650" s="46"/>
      <c r="BJ1650" s="46"/>
      <c r="BK1650" s="46"/>
      <c r="BL1650" s="46"/>
      <c r="BM1650" s="46"/>
      <c r="BN1650" s="46"/>
      <c r="BO1650" s="46"/>
      <c r="BP1650" s="46"/>
      <c r="BQ1650" s="46"/>
      <c r="BR1650" s="46"/>
      <c r="BS1650" s="46"/>
      <c r="BT1650" s="46"/>
      <c r="BU1650" s="46"/>
      <c r="BV1650" s="46"/>
    </row>
    <row r="1651" spans="1:74" x14ac:dyDescent="0.2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  <c r="AK1651" s="46"/>
      <c r="AL1651" s="46"/>
      <c r="AM1651" s="46"/>
      <c r="AN1651" s="46"/>
      <c r="AO1651" s="46"/>
      <c r="AP1651" s="46"/>
      <c r="AQ1651" s="46"/>
      <c r="AR1651" s="46"/>
      <c r="AS1651" s="46"/>
      <c r="AT1651" s="46"/>
      <c r="AU1651" s="46"/>
      <c r="AV1651" s="46"/>
      <c r="AW1651" s="46"/>
      <c r="AX1651" s="46"/>
      <c r="AY1651" s="46"/>
      <c r="AZ1651" s="46"/>
      <c r="BA1651" s="46"/>
      <c r="BB1651" s="46"/>
      <c r="BC1651" s="46"/>
      <c r="BD1651" s="46"/>
      <c r="BE1651" s="46"/>
      <c r="BF1651" s="143"/>
      <c r="BG1651" s="46"/>
      <c r="BH1651" s="46"/>
      <c r="BI1651" s="46"/>
      <c r="BJ1651" s="46"/>
      <c r="BK1651" s="46"/>
      <c r="BL1651" s="46"/>
      <c r="BM1651" s="46"/>
      <c r="BN1651" s="46"/>
      <c r="BO1651" s="46"/>
      <c r="BP1651" s="46"/>
      <c r="BQ1651" s="46"/>
      <c r="BR1651" s="46"/>
      <c r="BS1651" s="46"/>
      <c r="BT1651" s="46"/>
      <c r="BU1651" s="46"/>
      <c r="BV1651" s="46"/>
    </row>
    <row r="1652" spans="1:74" x14ac:dyDescent="0.2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  <c r="AK1652" s="46"/>
      <c r="AL1652" s="46"/>
      <c r="AM1652" s="46"/>
      <c r="AN1652" s="46"/>
      <c r="AO1652" s="46"/>
      <c r="AP1652" s="46"/>
      <c r="AQ1652" s="46"/>
      <c r="AR1652" s="46"/>
      <c r="AS1652" s="46"/>
      <c r="AT1652" s="46"/>
      <c r="AU1652" s="46"/>
      <c r="AV1652" s="46"/>
      <c r="AW1652" s="46"/>
      <c r="AX1652" s="46"/>
      <c r="AY1652" s="46"/>
      <c r="AZ1652" s="46"/>
      <c r="BA1652" s="46"/>
      <c r="BB1652" s="46"/>
      <c r="BC1652" s="46"/>
      <c r="BD1652" s="46"/>
      <c r="BE1652" s="46"/>
      <c r="BF1652" s="143"/>
      <c r="BG1652" s="46"/>
      <c r="BH1652" s="46"/>
      <c r="BI1652" s="46"/>
      <c r="BJ1652" s="46"/>
      <c r="BK1652" s="46"/>
      <c r="BL1652" s="46"/>
      <c r="BM1652" s="46"/>
      <c r="BN1652" s="46"/>
      <c r="BO1652" s="46"/>
      <c r="BP1652" s="46"/>
      <c r="BQ1652" s="46"/>
      <c r="BR1652" s="46"/>
      <c r="BS1652" s="46"/>
      <c r="BT1652" s="46"/>
      <c r="BU1652" s="46"/>
      <c r="BV1652" s="46"/>
    </row>
    <row r="1653" spans="1:74" x14ac:dyDescent="0.2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  <c r="AK1653" s="46"/>
      <c r="AL1653" s="46"/>
      <c r="AM1653" s="46"/>
      <c r="AN1653" s="46"/>
      <c r="AO1653" s="46"/>
      <c r="AP1653" s="46"/>
      <c r="AQ1653" s="46"/>
      <c r="AR1653" s="46"/>
      <c r="AS1653" s="46"/>
      <c r="AT1653" s="46"/>
      <c r="AU1653" s="46"/>
      <c r="AV1653" s="46"/>
      <c r="AW1653" s="46"/>
      <c r="AX1653" s="46"/>
      <c r="AY1653" s="46"/>
      <c r="AZ1653" s="46"/>
      <c r="BA1653" s="46"/>
      <c r="BB1653" s="46"/>
      <c r="BC1653" s="46"/>
      <c r="BD1653" s="46"/>
      <c r="BE1653" s="46"/>
      <c r="BF1653" s="143"/>
      <c r="BG1653" s="46"/>
      <c r="BH1653" s="46"/>
      <c r="BI1653" s="46"/>
      <c r="BJ1653" s="46"/>
      <c r="BK1653" s="46"/>
      <c r="BL1653" s="46"/>
      <c r="BM1653" s="46"/>
      <c r="BN1653" s="46"/>
      <c r="BO1653" s="46"/>
      <c r="BP1653" s="46"/>
      <c r="BQ1653" s="46"/>
      <c r="BR1653" s="46"/>
      <c r="BS1653" s="46"/>
      <c r="BT1653" s="46"/>
      <c r="BU1653" s="46"/>
      <c r="BV1653" s="46"/>
    </row>
    <row r="1654" spans="1:74" x14ac:dyDescent="0.2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  <c r="AK1654" s="46"/>
      <c r="AL1654" s="46"/>
      <c r="AM1654" s="46"/>
      <c r="AN1654" s="46"/>
      <c r="AO1654" s="46"/>
      <c r="AP1654" s="46"/>
      <c r="AQ1654" s="46"/>
      <c r="AR1654" s="46"/>
      <c r="AS1654" s="46"/>
      <c r="AT1654" s="46"/>
      <c r="AU1654" s="46"/>
      <c r="AV1654" s="46"/>
      <c r="AW1654" s="46"/>
      <c r="AX1654" s="46"/>
      <c r="AY1654" s="46"/>
      <c r="AZ1654" s="46"/>
      <c r="BA1654" s="46"/>
      <c r="BB1654" s="46"/>
      <c r="BC1654" s="46"/>
      <c r="BD1654" s="46"/>
      <c r="BE1654" s="46"/>
      <c r="BF1654" s="143"/>
      <c r="BG1654" s="46"/>
      <c r="BH1654" s="46"/>
      <c r="BI1654" s="46"/>
      <c r="BJ1654" s="46"/>
      <c r="BK1654" s="46"/>
      <c r="BL1654" s="46"/>
      <c r="BM1654" s="46"/>
      <c r="BN1654" s="46"/>
      <c r="BO1654" s="46"/>
      <c r="BP1654" s="46"/>
      <c r="BQ1654" s="46"/>
      <c r="BR1654" s="46"/>
      <c r="BS1654" s="46"/>
      <c r="BT1654" s="46"/>
      <c r="BU1654" s="46"/>
      <c r="BV1654" s="46"/>
    </row>
    <row r="1655" spans="1:74" x14ac:dyDescent="0.2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  <c r="AK1655" s="46"/>
      <c r="AL1655" s="46"/>
      <c r="AM1655" s="46"/>
      <c r="AN1655" s="46"/>
      <c r="AO1655" s="46"/>
      <c r="AP1655" s="46"/>
      <c r="AQ1655" s="46"/>
      <c r="AR1655" s="46"/>
      <c r="AS1655" s="46"/>
      <c r="AT1655" s="46"/>
      <c r="AU1655" s="46"/>
      <c r="AV1655" s="46"/>
      <c r="AW1655" s="46"/>
      <c r="AX1655" s="46"/>
      <c r="AY1655" s="46"/>
      <c r="AZ1655" s="46"/>
      <c r="BA1655" s="46"/>
      <c r="BB1655" s="46"/>
      <c r="BC1655" s="46"/>
      <c r="BD1655" s="46"/>
      <c r="BE1655" s="46"/>
      <c r="BF1655" s="143"/>
      <c r="BG1655" s="46"/>
      <c r="BH1655" s="46"/>
      <c r="BI1655" s="46"/>
      <c r="BJ1655" s="46"/>
      <c r="BK1655" s="46"/>
      <c r="BL1655" s="46"/>
      <c r="BM1655" s="46"/>
      <c r="BN1655" s="46"/>
      <c r="BO1655" s="46"/>
      <c r="BP1655" s="46"/>
      <c r="BQ1655" s="46"/>
      <c r="BR1655" s="46"/>
      <c r="BS1655" s="46"/>
      <c r="BT1655" s="46"/>
      <c r="BU1655" s="46"/>
      <c r="BV1655" s="46"/>
    </row>
    <row r="1656" spans="1:74" x14ac:dyDescent="0.2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  <c r="AK1656" s="46"/>
      <c r="AL1656" s="46"/>
      <c r="AM1656" s="46"/>
      <c r="AN1656" s="46"/>
      <c r="AO1656" s="46"/>
      <c r="AP1656" s="46"/>
      <c r="AQ1656" s="46"/>
      <c r="AR1656" s="46"/>
      <c r="AS1656" s="46"/>
      <c r="AT1656" s="46"/>
      <c r="AU1656" s="46"/>
      <c r="AV1656" s="46"/>
      <c r="AW1656" s="46"/>
      <c r="AX1656" s="46"/>
      <c r="AY1656" s="46"/>
      <c r="AZ1656" s="46"/>
      <c r="BA1656" s="46"/>
      <c r="BB1656" s="46"/>
      <c r="BC1656" s="46"/>
      <c r="BD1656" s="46"/>
      <c r="BE1656" s="46"/>
      <c r="BF1656" s="143"/>
      <c r="BG1656" s="46"/>
      <c r="BH1656" s="46"/>
      <c r="BI1656" s="46"/>
      <c r="BJ1656" s="46"/>
      <c r="BK1656" s="46"/>
      <c r="BL1656" s="46"/>
      <c r="BM1656" s="46"/>
      <c r="BN1656" s="46"/>
      <c r="BO1656" s="46"/>
      <c r="BP1656" s="46"/>
      <c r="BQ1656" s="46"/>
      <c r="BR1656" s="46"/>
      <c r="BS1656" s="46"/>
      <c r="BT1656" s="46"/>
      <c r="BU1656" s="46"/>
      <c r="BV1656" s="46"/>
    </row>
    <row r="1657" spans="1:74" x14ac:dyDescent="0.2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  <c r="AK1657" s="46"/>
      <c r="AL1657" s="46"/>
      <c r="AM1657" s="46"/>
      <c r="AN1657" s="46"/>
      <c r="AO1657" s="46"/>
      <c r="AP1657" s="46"/>
      <c r="AQ1657" s="46"/>
      <c r="AR1657" s="46"/>
      <c r="AS1657" s="46"/>
      <c r="AT1657" s="46"/>
      <c r="AU1657" s="46"/>
      <c r="AV1657" s="46"/>
      <c r="AW1657" s="46"/>
      <c r="AX1657" s="46"/>
      <c r="AY1657" s="46"/>
      <c r="AZ1657" s="46"/>
      <c r="BA1657" s="46"/>
      <c r="BB1657" s="46"/>
      <c r="BC1657" s="46"/>
      <c r="BD1657" s="46"/>
      <c r="BE1657" s="46"/>
      <c r="BF1657" s="143"/>
      <c r="BG1657" s="46"/>
      <c r="BH1657" s="46"/>
      <c r="BI1657" s="46"/>
      <c r="BJ1657" s="46"/>
      <c r="BK1657" s="46"/>
      <c r="BL1657" s="46"/>
      <c r="BM1657" s="46"/>
      <c r="BN1657" s="46"/>
      <c r="BO1657" s="46"/>
      <c r="BP1657" s="46"/>
      <c r="BQ1657" s="46"/>
      <c r="BR1657" s="46"/>
      <c r="BS1657" s="46"/>
      <c r="BT1657" s="46"/>
      <c r="BU1657" s="46"/>
      <c r="BV1657" s="46"/>
    </row>
    <row r="1658" spans="1:74" x14ac:dyDescent="0.2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  <c r="AK1658" s="46"/>
      <c r="AL1658" s="46"/>
      <c r="AM1658" s="46"/>
      <c r="AN1658" s="46"/>
      <c r="AO1658" s="46"/>
      <c r="AP1658" s="46"/>
      <c r="AQ1658" s="46"/>
      <c r="AR1658" s="46"/>
      <c r="AS1658" s="46"/>
      <c r="AT1658" s="46"/>
      <c r="AU1658" s="46"/>
      <c r="AV1658" s="46"/>
      <c r="AW1658" s="46"/>
      <c r="AX1658" s="46"/>
      <c r="AY1658" s="46"/>
      <c r="AZ1658" s="46"/>
      <c r="BA1658" s="46"/>
      <c r="BB1658" s="46"/>
      <c r="BC1658" s="46"/>
      <c r="BD1658" s="46"/>
      <c r="BE1658" s="46"/>
      <c r="BF1658" s="143"/>
      <c r="BG1658" s="46"/>
      <c r="BH1658" s="46"/>
      <c r="BI1658" s="46"/>
      <c r="BJ1658" s="46"/>
      <c r="BK1658" s="46"/>
      <c r="BL1658" s="46"/>
      <c r="BM1658" s="46"/>
      <c r="BN1658" s="46"/>
      <c r="BO1658" s="46"/>
      <c r="BP1658" s="46"/>
      <c r="BQ1658" s="46"/>
      <c r="BR1658" s="46"/>
      <c r="BS1658" s="46"/>
      <c r="BT1658" s="46"/>
      <c r="BU1658" s="46"/>
      <c r="BV1658" s="46"/>
    </row>
    <row r="1659" spans="1:74" x14ac:dyDescent="0.2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  <c r="AK1659" s="46"/>
      <c r="AL1659" s="46"/>
      <c r="AM1659" s="46"/>
      <c r="AN1659" s="46"/>
      <c r="AO1659" s="46"/>
      <c r="AP1659" s="46"/>
      <c r="AQ1659" s="46"/>
      <c r="AR1659" s="46"/>
      <c r="AS1659" s="46"/>
      <c r="AT1659" s="46"/>
      <c r="AU1659" s="46"/>
      <c r="AV1659" s="46"/>
      <c r="AW1659" s="46"/>
      <c r="AX1659" s="46"/>
      <c r="AY1659" s="46"/>
      <c r="AZ1659" s="46"/>
      <c r="BA1659" s="46"/>
      <c r="BB1659" s="46"/>
      <c r="BC1659" s="46"/>
      <c r="BD1659" s="46"/>
      <c r="BE1659" s="46"/>
      <c r="BF1659" s="143"/>
      <c r="BG1659" s="46"/>
      <c r="BH1659" s="46"/>
      <c r="BI1659" s="46"/>
      <c r="BJ1659" s="46"/>
      <c r="BK1659" s="46"/>
      <c r="BL1659" s="46"/>
      <c r="BM1659" s="46"/>
      <c r="BN1659" s="46"/>
      <c r="BO1659" s="46"/>
      <c r="BP1659" s="46"/>
      <c r="BQ1659" s="46"/>
      <c r="BR1659" s="46"/>
      <c r="BS1659" s="46"/>
      <c r="BT1659" s="46"/>
      <c r="BU1659" s="46"/>
      <c r="BV1659" s="46"/>
    </row>
    <row r="1660" spans="1:74" x14ac:dyDescent="0.2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  <c r="AK1660" s="46"/>
      <c r="AL1660" s="46"/>
      <c r="AM1660" s="46"/>
      <c r="AN1660" s="46"/>
      <c r="AO1660" s="46"/>
      <c r="AP1660" s="46"/>
      <c r="AQ1660" s="46"/>
      <c r="AR1660" s="46"/>
      <c r="AS1660" s="46"/>
      <c r="AT1660" s="46"/>
      <c r="AU1660" s="46"/>
      <c r="AV1660" s="46"/>
      <c r="AW1660" s="46"/>
      <c r="AX1660" s="46"/>
      <c r="AY1660" s="46"/>
      <c r="AZ1660" s="46"/>
      <c r="BA1660" s="46"/>
      <c r="BB1660" s="46"/>
      <c r="BC1660" s="46"/>
      <c r="BD1660" s="46"/>
      <c r="BE1660" s="46"/>
      <c r="BF1660" s="143"/>
      <c r="BG1660" s="46"/>
      <c r="BH1660" s="46"/>
      <c r="BI1660" s="46"/>
      <c r="BJ1660" s="46"/>
      <c r="BK1660" s="46"/>
      <c r="BL1660" s="46"/>
      <c r="BM1660" s="46"/>
      <c r="BN1660" s="46"/>
      <c r="BO1660" s="46"/>
      <c r="BP1660" s="46"/>
      <c r="BQ1660" s="46"/>
      <c r="BR1660" s="46"/>
      <c r="BS1660" s="46"/>
      <c r="BT1660" s="46"/>
      <c r="BU1660" s="46"/>
      <c r="BV1660" s="46"/>
    </row>
    <row r="1661" spans="1:74" x14ac:dyDescent="0.2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  <c r="AK1661" s="46"/>
      <c r="AL1661" s="46"/>
      <c r="AM1661" s="46"/>
      <c r="AN1661" s="46"/>
      <c r="AO1661" s="46"/>
      <c r="AP1661" s="46"/>
      <c r="AQ1661" s="46"/>
      <c r="AR1661" s="46"/>
      <c r="AS1661" s="46"/>
      <c r="AT1661" s="46"/>
      <c r="AU1661" s="46"/>
      <c r="AV1661" s="46"/>
      <c r="AW1661" s="46"/>
      <c r="AX1661" s="46"/>
      <c r="AY1661" s="46"/>
      <c r="AZ1661" s="46"/>
      <c r="BA1661" s="46"/>
      <c r="BB1661" s="46"/>
      <c r="BC1661" s="46"/>
      <c r="BD1661" s="46"/>
      <c r="BE1661" s="46"/>
      <c r="BF1661" s="143"/>
      <c r="BG1661" s="46"/>
      <c r="BH1661" s="46"/>
      <c r="BI1661" s="46"/>
      <c r="BJ1661" s="46"/>
      <c r="BK1661" s="46"/>
      <c r="BL1661" s="46"/>
      <c r="BM1661" s="46"/>
      <c r="BN1661" s="46"/>
      <c r="BO1661" s="46"/>
      <c r="BP1661" s="46"/>
      <c r="BQ1661" s="46"/>
      <c r="BR1661" s="46"/>
      <c r="BS1661" s="46"/>
      <c r="BT1661" s="46"/>
      <c r="BU1661" s="46"/>
      <c r="BV1661" s="46"/>
    </row>
    <row r="1662" spans="1:74" x14ac:dyDescent="0.2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  <c r="AK1662" s="46"/>
      <c r="AL1662" s="46"/>
      <c r="AM1662" s="46"/>
      <c r="AN1662" s="46"/>
      <c r="AO1662" s="46"/>
      <c r="AP1662" s="46"/>
      <c r="AQ1662" s="46"/>
      <c r="AR1662" s="46"/>
      <c r="AS1662" s="46"/>
      <c r="AT1662" s="46"/>
      <c r="AU1662" s="46"/>
      <c r="AV1662" s="46"/>
      <c r="AW1662" s="46"/>
      <c r="AX1662" s="46"/>
      <c r="AY1662" s="46"/>
      <c r="AZ1662" s="46"/>
      <c r="BA1662" s="46"/>
      <c r="BB1662" s="46"/>
      <c r="BC1662" s="46"/>
      <c r="BD1662" s="46"/>
      <c r="BE1662" s="46"/>
      <c r="BF1662" s="143"/>
      <c r="BG1662" s="46"/>
      <c r="BH1662" s="46"/>
      <c r="BI1662" s="46"/>
      <c r="BJ1662" s="46"/>
      <c r="BK1662" s="46"/>
      <c r="BL1662" s="46"/>
      <c r="BM1662" s="46"/>
      <c r="BN1662" s="46"/>
      <c r="BO1662" s="46"/>
      <c r="BP1662" s="46"/>
      <c r="BQ1662" s="46"/>
      <c r="BR1662" s="46"/>
      <c r="BS1662" s="46"/>
      <c r="BT1662" s="46"/>
      <c r="BU1662" s="46"/>
      <c r="BV1662" s="46"/>
    </row>
    <row r="1663" spans="1:74" x14ac:dyDescent="0.2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  <c r="AK1663" s="46"/>
      <c r="AL1663" s="46"/>
      <c r="AM1663" s="46"/>
      <c r="AN1663" s="46"/>
      <c r="AO1663" s="46"/>
      <c r="AP1663" s="46"/>
      <c r="AQ1663" s="46"/>
      <c r="AR1663" s="46"/>
      <c r="AS1663" s="46"/>
      <c r="AT1663" s="46"/>
      <c r="AU1663" s="46"/>
      <c r="AV1663" s="46"/>
      <c r="AW1663" s="46"/>
      <c r="AX1663" s="46"/>
      <c r="AY1663" s="46"/>
      <c r="AZ1663" s="46"/>
      <c r="BA1663" s="46"/>
      <c r="BB1663" s="46"/>
      <c r="BC1663" s="46"/>
      <c r="BD1663" s="46"/>
      <c r="BE1663" s="46"/>
      <c r="BF1663" s="143"/>
      <c r="BG1663" s="46"/>
      <c r="BH1663" s="46"/>
      <c r="BI1663" s="46"/>
      <c r="BJ1663" s="46"/>
      <c r="BK1663" s="46"/>
      <c r="BL1663" s="46"/>
      <c r="BM1663" s="46"/>
      <c r="BN1663" s="46"/>
      <c r="BO1663" s="46"/>
      <c r="BP1663" s="46"/>
      <c r="BQ1663" s="46"/>
      <c r="BR1663" s="46"/>
      <c r="BS1663" s="46"/>
      <c r="BT1663" s="46"/>
      <c r="BU1663" s="46"/>
      <c r="BV1663" s="46"/>
    </row>
    <row r="1664" spans="1:74" x14ac:dyDescent="0.2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  <c r="AK1664" s="46"/>
      <c r="AL1664" s="46"/>
      <c r="AM1664" s="46"/>
      <c r="AN1664" s="46"/>
      <c r="AO1664" s="46"/>
      <c r="AP1664" s="46"/>
      <c r="AQ1664" s="46"/>
      <c r="AR1664" s="46"/>
      <c r="AS1664" s="46"/>
      <c r="AT1664" s="46"/>
      <c r="AU1664" s="46"/>
      <c r="AV1664" s="46"/>
      <c r="AW1664" s="46"/>
      <c r="AX1664" s="46"/>
      <c r="AY1664" s="46"/>
      <c r="AZ1664" s="46"/>
      <c r="BA1664" s="46"/>
      <c r="BB1664" s="46"/>
      <c r="BC1664" s="46"/>
      <c r="BD1664" s="46"/>
      <c r="BE1664" s="46"/>
      <c r="BF1664" s="143"/>
      <c r="BG1664" s="46"/>
      <c r="BH1664" s="46"/>
      <c r="BI1664" s="46"/>
      <c r="BJ1664" s="46"/>
      <c r="BK1664" s="46"/>
      <c r="BL1664" s="46"/>
      <c r="BM1664" s="46"/>
      <c r="BN1664" s="46"/>
      <c r="BO1664" s="46"/>
      <c r="BP1664" s="46"/>
      <c r="BQ1664" s="46"/>
      <c r="BR1664" s="46"/>
      <c r="BS1664" s="46"/>
      <c r="BT1664" s="46"/>
      <c r="BU1664" s="46"/>
      <c r="BV1664" s="46"/>
    </row>
    <row r="1665" spans="1:74" x14ac:dyDescent="0.2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  <c r="AK1665" s="46"/>
      <c r="AL1665" s="46"/>
      <c r="AM1665" s="46"/>
      <c r="AN1665" s="46"/>
      <c r="AO1665" s="46"/>
      <c r="AP1665" s="46"/>
      <c r="AQ1665" s="46"/>
      <c r="AR1665" s="46"/>
      <c r="AS1665" s="46"/>
      <c r="AT1665" s="46"/>
      <c r="AU1665" s="46"/>
      <c r="AV1665" s="46"/>
      <c r="AW1665" s="46"/>
      <c r="AX1665" s="46"/>
      <c r="AY1665" s="46"/>
      <c r="AZ1665" s="46"/>
      <c r="BA1665" s="46"/>
      <c r="BB1665" s="46"/>
      <c r="BC1665" s="46"/>
      <c r="BD1665" s="46"/>
      <c r="BE1665" s="46"/>
      <c r="BF1665" s="143"/>
      <c r="BG1665" s="46"/>
      <c r="BH1665" s="46"/>
      <c r="BI1665" s="46"/>
      <c r="BJ1665" s="46"/>
      <c r="BK1665" s="46"/>
      <c r="BL1665" s="46"/>
      <c r="BM1665" s="46"/>
      <c r="BN1665" s="46"/>
      <c r="BO1665" s="46"/>
      <c r="BP1665" s="46"/>
      <c r="BQ1665" s="46"/>
      <c r="BR1665" s="46"/>
      <c r="BS1665" s="46"/>
      <c r="BT1665" s="46"/>
      <c r="BU1665" s="46"/>
      <c r="BV1665" s="46"/>
    </row>
    <row r="1666" spans="1:74" x14ac:dyDescent="0.2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  <c r="AK1666" s="46"/>
      <c r="AL1666" s="46"/>
      <c r="AM1666" s="46"/>
      <c r="AN1666" s="46"/>
      <c r="AO1666" s="46"/>
      <c r="AP1666" s="46"/>
      <c r="AQ1666" s="46"/>
      <c r="AR1666" s="46"/>
      <c r="AS1666" s="46"/>
      <c r="AT1666" s="46"/>
      <c r="AU1666" s="46"/>
      <c r="AV1666" s="46"/>
      <c r="AW1666" s="46"/>
      <c r="AX1666" s="46"/>
      <c r="AY1666" s="46"/>
      <c r="AZ1666" s="46"/>
      <c r="BA1666" s="46"/>
      <c r="BB1666" s="46"/>
      <c r="BC1666" s="46"/>
      <c r="BD1666" s="46"/>
      <c r="BE1666" s="46"/>
      <c r="BF1666" s="143"/>
      <c r="BG1666" s="46"/>
      <c r="BH1666" s="46"/>
      <c r="BI1666" s="46"/>
      <c r="BJ1666" s="46"/>
      <c r="BK1666" s="46"/>
      <c r="BL1666" s="46"/>
      <c r="BM1666" s="46"/>
      <c r="BN1666" s="46"/>
      <c r="BO1666" s="46"/>
      <c r="BP1666" s="46"/>
      <c r="BQ1666" s="46"/>
      <c r="BR1666" s="46"/>
      <c r="BS1666" s="46"/>
      <c r="BT1666" s="46"/>
      <c r="BU1666" s="46"/>
      <c r="BV1666" s="46"/>
    </row>
    <row r="1667" spans="1:74" x14ac:dyDescent="0.2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  <c r="AK1667" s="46"/>
      <c r="AL1667" s="46"/>
      <c r="AM1667" s="46"/>
      <c r="AN1667" s="46"/>
      <c r="AO1667" s="46"/>
      <c r="AP1667" s="46"/>
      <c r="AQ1667" s="46"/>
      <c r="AR1667" s="46"/>
      <c r="AS1667" s="46"/>
      <c r="AT1667" s="46"/>
      <c r="AU1667" s="46"/>
      <c r="AV1667" s="46"/>
      <c r="AW1667" s="46"/>
      <c r="AX1667" s="46"/>
      <c r="AY1667" s="46"/>
      <c r="AZ1667" s="46"/>
      <c r="BA1667" s="46"/>
      <c r="BB1667" s="46"/>
      <c r="BC1667" s="46"/>
      <c r="BD1667" s="46"/>
      <c r="BE1667" s="46"/>
      <c r="BF1667" s="143"/>
      <c r="BG1667" s="46"/>
      <c r="BH1667" s="46"/>
      <c r="BI1667" s="46"/>
      <c r="BJ1667" s="46"/>
      <c r="BK1667" s="46"/>
      <c r="BL1667" s="46"/>
      <c r="BM1667" s="46"/>
      <c r="BN1667" s="46"/>
      <c r="BO1667" s="46"/>
      <c r="BP1667" s="46"/>
      <c r="BQ1667" s="46"/>
      <c r="BR1667" s="46"/>
      <c r="BS1667" s="46"/>
      <c r="BT1667" s="46"/>
      <c r="BU1667" s="46"/>
      <c r="BV1667" s="46"/>
    </row>
    <row r="1668" spans="1:74" x14ac:dyDescent="0.2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  <c r="AK1668" s="46"/>
      <c r="AL1668" s="46"/>
      <c r="AM1668" s="46"/>
      <c r="AN1668" s="46"/>
      <c r="AO1668" s="46"/>
      <c r="AP1668" s="46"/>
      <c r="AQ1668" s="46"/>
      <c r="AR1668" s="46"/>
      <c r="AS1668" s="46"/>
      <c r="AT1668" s="46"/>
      <c r="AU1668" s="46"/>
      <c r="AV1668" s="46"/>
      <c r="AW1668" s="46"/>
      <c r="AX1668" s="46"/>
      <c r="AY1668" s="46"/>
      <c r="AZ1668" s="46"/>
      <c r="BA1668" s="46"/>
      <c r="BB1668" s="46"/>
      <c r="BC1668" s="46"/>
      <c r="BD1668" s="46"/>
      <c r="BE1668" s="46"/>
      <c r="BF1668" s="143"/>
      <c r="BG1668" s="46"/>
      <c r="BH1668" s="46"/>
      <c r="BI1668" s="46"/>
      <c r="BJ1668" s="46"/>
      <c r="BK1668" s="46"/>
      <c r="BL1668" s="46"/>
      <c r="BM1668" s="46"/>
      <c r="BN1668" s="46"/>
      <c r="BO1668" s="46"/>
      <c r="BP1668" s="46"/>
      <c r="BQ1668" s="46"/>
      <c r="BR1668" s="46"/>
      <c r="BS1668" s="46"/>
      <c r="BT1668" s="46"/>
      <c r="BU1668" s="46"/>
      <c r="BV1668" s="46"/>
    </row>
    <row r="1669" spans="1:74" x14ac:dyDescent="0.2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  <c r="AK1669" s="46"/>
      <c r="AL1669" s="46"/>
      <c r="AM1669" s="46"/>
      <c r="AN1669" s="46"/>
      <c r="AO1669" s="46"/>
      <c r="AP1669" s="46"/>
      <c r="AQ1669" s="46"/>
      <c r="AR1669" s="46"/>
      <c r="AS1669" s="46"/>
      <c r="AT1669" s="46"/>
      <c r="AU1669" s="46"/>
      <c r="AV1669" s="46"/>
      <c r="AW1669" s="46"/>
      <c r="AX1669" s="46"/>
      <c r="AY1669" s="46"/>
      <c r="AZ1669" s="46"/>
      <c r="BA1669" s="46"/>
      <c r="BB1669" s="46"/>
      <c r="BC1669" s="46"/>
      <c r="BD1669" s="46"/>
      <c r="BE1669" s="46"/>
      <c r="BF1669" s="143"/>
      <c r="BG1669" s="46"/>
      <c r="BH1669" s="46"/>
      <c r="BI1669" s="46"/>
      <c r="BJ1669" s="46"/>
      <c r="BK1669" s="46"/>
      <c r="BL1669" s="46"/>
      <c r="BM1669" s="46"/>
      <c r="BN1669" s="46"/>
      <c r="BO1669" s="46"/>
      <c r="BP1669" s="46"/>
      <c r="BQ1669" s="46"/>
      <c r="BR1669" s="46"/>
      <c r="BS1669" s="46"/>
      <c r="BT1669" s="46"/>
      <c r="BU1669" s="46"/>
      <c r="BV1669" s="46"/>
    </row>
    <row r="1670" spans="1:74" x14ac:dyDescent="0.2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  <c r="AK1670" s="46"/>
      <c r="AL1670" s="46"/>
      <c r="AM1670" s="46"/>
      <c r="AN1670" s="46"/>
      <c r="AO1670" s="46"/>
      <c r="AP1670" s="46"/>
      <c r="AQ1670" s="46"/>
      <c r="AR1670" s="46"/>
      <c r="AS1670" s="46"/>
      <c r="AT1670" s="46"/>
      <c r="AU1670" s="46"/>
      <c r="AV1670" s="46"/>
      <c r="AW1670" s="46"/>
      <c r="AX1670" s="46"/>
      <c r="AY1670" s="46"/>
      <c r="AZ1670" s="46"/>
      <c r="BA1670" s="46"/>
      <c r="BB1670" s="46"/>
      <c r="BC1670" s="46"/>
      <c r="BD1670" s="46"/>
      <c r="BE1670" s="46"/>
      <c r="BF1670" s="143"/>
      <c r="BG1670" s="46"/>
      <c r="BH1670" s="46"/>
      <c r="BI1670" s="46"/>
      <c r="BJ1670" s="46"/>
      <c r="BK1670" s="46"/>
      <c r="BL1670" s="46"/>
      <c r="BM1670" s="46"/>
      <c r="BN1670" s="46"/>
      <c r="BO1670" s="46"/>
      <c r="BP1670" s="46"/>
      <c r="BQ1670" s="46"/>
      <c r="BR1670" s="46"/>
      <c r="BS1670" s="46"/>
      <c r="BT1670" s="46"/>
      <c r="BU1670" s="46"/>
      <c r="BV1670" s="46"/>
    </row>
    <row r="1671" spans="1:74" x14ac:dyDescent="0.2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  <c r="AK1671" s="46"/>
      <c r="AL1671" s="46"/>
      <c r="AM1671" s="46"/>
      <c r="AN1671" s="46"/>
      <c r="AO1671" s="46"/>
      <c r="AP1671" s="46"/>
      <c r="AQ1671" s="46"/>
      <c r="AR1671" s="46"/>
      <c r="AS1671" s="46"/>
      <c r="AT1671" s="46"/>
      <c r="AU1671" s="46"/>
      <c r="AV1671" s="46"/>
      <c r="AW1671" s="46"/>
      <c r="AX1671" s="46"/>
      <c r="AY1671" s="46"/>
      <c r="AZ1671" s="46"/>
      <c r="BA1671" s="46"/>
      <c r="BB1671" s="46"/>
      <c r="BC1671" s="46"/>
      <c r="BD1671" s="46"/>
      <c r="BE1671" s="46"/>
      <c r="BF1671" s="143"/>
      <c r="BG1671" s="46"/>
      <c r="BH1671" s="46"/>
      <c r="BI1671" s="46"/>
      <c r="BJ1671" s="46"/>
      <c r="BK1671" s="46"/>
      <c r="BL1671" s="46"/>
      <c r="BM1671" s="46"/>
      <c r="BN1671" s="46"/>
      <c r="BO1671" s="46"/>
      <c r="BP1671" s="46"/>
      <c r="BQ1671" s="46"/>
      <c r="BR1671" s="46"/>
      <c r="BS1671" s="46"/>
      <c r="BT1671" s="46"/>
      <c r="BU1671" s="46"/>
      <c r="BV1671" s="46"/>
    </row>
    <row r="1672" spans="1:74" x14ac:dyDescent="0.2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  <c r="AK1672" s="46"/>
      <c r="AL1672" s="46"/>
      <c r="AM1672" s="46"/>
      <c r="AN1672" s="46"/>
      <c r="AO1672" s="46"/>
      <c r="AP1672" s="46"/>
      <c r="AQ1672" s="46"/>
      <c r="AR1672" s="46"/>
      <c r="AS1672" s="46"/>
      <c r="AT1672" s="46"/>
      <c r="AU1672" s="46"/>
      <c r="AV1672" s="46"/>
      <c r="AW1672" s="46"/>
      <c r="AX1672" s="46"/>
      <c r="AY1672" s="46"/>
      <c r="AZ1672" s="46"/>
      <c r="BA1672" s="46"/>
      <c r="BB1672" s="46"/>
      <c r="BC1672" s="46"/>
      <c r="BD1672" s="46"/>
      <c r="BE1672" s="46"/>
      <c r="BF1672" s="143"/>
      <c r="BG1672" s="46"/>
      <c r="BH1672" s="46"/>
      <c r="BI1672" s="46"/>
      <c r="BJ1672" s="46"/>
      <c r="BK1672" s="46"/>
      <c r="BL1672" s="46"/>
      <c r="BM1672" s="46"/>
      <c r="BN1672" s="46"/>
      <c r="BO1672" s="46"/>
      <c r="BP1672" s="46"/>
      <c r="BQ1672" s="46"/>
      <c r="BR1672" s="46"/>
      <c r="BS1672" s="46"/>
      <c r="BT1672" s="46"/>
      <c r="BU1672" s="46"/>
      <c r="BV1672" s="46"/>
    </row>
    <row r="1673" spans="1:74" x14ac:dyDescent="0.2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  <c r="AK1673" s="46"/>
      <c r="AL1673" s="46"/>
      <c r="AM1673" s="46"/>
      <c r="AN1673" s="46"/>
      <c r="AO1673" s="46"/>
      <c r="AP1673" s="46"/>
      <c r="AQ1673" s="46"/>
      <c r="AR1673" s="46"/>
      <c r="AS1673" s="46"/>
      <c r="AT1673" s="46"/>
      <c r="AU1673" s="46"/>
      <c r="AV1673" s="46"/>
      <c r="AW1673" s="46"/>
      <c r="AX1673" s="46"/>
      <c r="AY1673" s="46"/>
      <c r="AZ1673" s="46"/>
      <c r="BA1673" s="46"/>
      <c r="BB1673" s="46"/>
      <c r="BC1673" s="46"/>
      <c r="BD1673" s="46"/>
      <c r="BE1673" s="46"/>
      <c r="BF1673" s="143"/>
      <c r="BG1673" s="46"/>
      <c r="BH1673" s="46"/>
      <c r="BI1673" s="46"/>
      <c r="BJ1673" s="46"/>
      <c r="BK1673" s="46"/>
      <c r="BL1673" s="46"/>
      <c r="BM1673" s="46"/>
      <c r="BN1673" s="46"/>
      <c r="BO1673" s="46"/>
      <c r="BP1673" s="46"/>
      <c r="BQ1673" s="46"/>
      <c r="BR1673" s="46"/>
      <c r="BS1673" s="46"/>
      <c r="BT1673" s="46"/>
      <c r="BU1673" s="46"/>
      <c r="BV1673" s="46"/>
    </row>
    <row r="1674" spans="1:74" x14ac:dyDescent="0.2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  <c r="AK1674" s="46"/>
      <c r="AL1674" s="46"/>
      <c r="AM1674" s="46"/>
      <c r="AN1674" s="46"/>
      <c r="AO1674" s="46"/>
      <c r="AP1674" s="46"/>
      <c r="AQ1674" s="46"/>
      <c r="AR1674" s="46"/>
      <c r="AS1674" s="46"/>
      <c r="AT1674" s="46"/>
      <c r="AU1674" s="46"/>
      <c r="AV1674" s="46"/>
      <c r="AW1674" s="46"/>
      <c r="AX1674" s="46"/>
      <c r="AY1674" s="46"/>
      <c r="AZ1674" s="46"/>
      <c r="BA1674" s="46"/>
      <c r="BB1674" s="46"/>
      <c r="BC1674" s="46"/>
      <c r="BD1674" s="46"/>
      <c r="BE1674" s="46"/>
      <c r="BF1674" s="143"/>
      <c r="BG1674" s="46"/>
      <c r="BH1674" s="46"/>
      <c r="BI1674" s="46"/>
      <c r="BJ1674" s="46"/>
      <c r="BK1674" s="46"/>
      <c r="BL1674" s="46"/>
      <c r="BM1674" s="46"/>
      <c r="BN1674" s="46"/>
      <c r="BO1674" s="46"/>
      <c r="BP1674" s="46"/>
      <c r="BQ1674" s="46"/>
      <c r="BR1674" s="46"/>
      <c r="BS1674" s="46"/>
      <c r="BT1674" s="46"/>
      <c r="BU1674" s="46"/>
      <c r="BV1674" s="46"/>
    </row>
    <row r="1675" spans="1:74" x14ac:dyDescent="0.2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  <c r="AK1675" s="46"/>
      <c r="AL1675" s="46"/>
      <c r="AM1675" s="46"/>
      <c r="AN1675" s="46"/>
      <c r="AO1675" s="46"/>
      <c r="AP1675" s="46"/>
      <c r="AQ1675" s="46"/>
      <c r="AR1675" s="46"/>
      <c r="AS1675" s="46"/>
      <c r="AT1675" s="46"/>
      <c r="AU1675" s="46"/>
      <c r="AV1675" s="46"/>
      <c r="AW1675" s="46"/>
      <c r="AX1675" s="46"/>
      <c r="AY1675" s="46"/>
      <c r="AZ1675" s="46"/>
      <c r="BA1675" s="46"/>
      <c r="BB1675" s="46"/>
      <c r="BC1675" s="46"/>
      <c r="BD1675" s="46"/>
      <c r="BE1675" s="46"/>
      <c r="BF1675" s="143"/>
      <c r="BG1675" s="46"/>
      <c r="BH1675" s="46"/>
      <c r="BI1675" s="46"/>
      <c r="BJ1675" s="46"/>
      <c r="BK1675" s="46"/>
      <c r="BL1675" s="46"/>
      <c r="BM1675" s="46"/>
      <c r="BN1675" s="46"/>
      <c r="BO1675" s="46"/>
      <c r="BP1675" s="46"/>
      <c r="BQ1675" s="46"/>
      <c r="BR1675" s="46"/>
      <c r="BS1675" s="46"/>
      <c r="BT1675" s="46"/>
      <c r="BU1675" s="46"/>
      <c r="BV1675" s="46"/>
    </row>
    <row r="1676" spans="1:74" x14ac:dyDescent="0.2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  <c r="AK1676" s="46"/>
      <c r="AL1676" s="46"/>
      <c r="AM1676" s="46"/>
      <c r="AN1676" s="46"/>
      <c r="AO1676" s="46"/>
      <c r="AP1676" s="46"/>
      <c r="AQ1676" s="46"/>
      <c r="AR1676" s="46"/>
      <c r="AS1676" s="46"/>
      <c r="AT1676" s="46"/>
      <c r="AU1676" s="46"/>
      <c r="AV1676" s="46"/>
      <c r="AW1676" s="46"/>
      <c r="AX1676" s="46"/>
      <c r="AY1676" s="46"/>
      <c r="AZ1676" s="46"/>
      <c r="BA1676" s="46"/>
      <c r="BB1676" s="46"/>
      <c r="BC1676" s="46"/>
      <c r="BD1676" s="46"/>
      <c r="BE1676" s="46"/>
      <c r="BF1676" s="143"/>
      <c r="BG1676" s="46"/>
      <c r="BH1676" s="46"/>
      <c r="BI1676" s="46"/>
      <c r="BJ1676" s="46"/>
      <c r="BK1676" s="46"/>
      <c r="BL1676" s="46"/>
      <c r="BM1676" s="46"/>
      <c r="BN1676" s="46"/>
      <c r="BO1676" s="46"/>
      <c r="BP1676" s="46"/>
      <c r="BQ1676" s="46"/>
      <c r="BR1676" s="46"/>
      <c r="BS1676" s="46"/>
      <c r="BT1676" s="46"/>
      <c r="BU1676" s="46"/>
      <c r="BV1676" s="46"/>
    </row>
    <row r="1677" spans="1:74" x14ac:dyDescent="0.2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  <c r="AK1677" s="46"/>
      <c r="AL1677" s="46"/>
      <c r="AM1677" s="46"/>
      <c r="AN1677" s="46"/>
      <c r="AO1677" s="46"/>
      <c r="AP1677" s="46"/>
      <c r="AQ1677" s="46"/>
      <c r="AR1677" s="46"/>
      <c r="AS1677" s="46"/>
      <c r="AT1677" s="46"/>
      <c r="AU1677" s="46"/>
      <c r="AV1677" s="46"/>
      <c r="AW1677" s="46"/>
      <c r="AX1677" s="46"/>
      <c r="AY1677" s="46"/>
      <c r="AZ1677" s="46"/>
      <c r="BA1677" s="46"/>
      <c r="BB1677" s="46"/>
      <c r="BC1677" s="46"/>
      <c r="BD1677" s="46"/>
      <c r="BE1677" s="46"/>
      <c r="BF1677" s="143"/>
      <c r="BG1677" s="46"/>
      <c r="BH1677" s="46"/>
      <c r="BI1677" s="46"/>
      <c r="BJ1677" s="46"/>
      <c r="BK1677" s="46"/>
      <c r="BL1677" s="46"/>
      <c r="BM1677" s="46"/>
      <c r="BN1677" s="46"/>
      <c r="BO1677" s="46"/>
      <c r="BP1677" s="46"/>
      <c r="BQ1677" s="46"/>
      <c r="BR1677" s="46"/>
      <c r="BS1677" s="46"/>
      <c r="BT1677" s="46"/>
      <c r="BU1677" s="46"/>
      <c r="BV1677" s="46"/>
    </row>
    <row r="1678" spans="1:74" x14ac:dyDescent="0.2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  <c r="AK1678" s="46"/>
      <c r="AL1678" s="46"/>
      <c r="AM1678" s="46"/>
      <c r="AN1678" s="46"/>
      <c r="AO1678" s="46"/>
      <c r="AP1678" s="46"/>
      <c r="AQ1678" s="46"/>
      <c r="AR1678" s="46"/>
      <c r="AS1678" s="46"/>
      <c r="AT1678" s="46"/>
      <c r="AU1678" s="46"/>
      <c r="AV1678" s="46"/>
      <c r="AW1678" s="46"/>
      <c r="AX1678" s="46"/>
      <c r="AY1678" s="46"/>
      <c r="AZ1678" s="46"/>
      <c r="BA1678" s="46"/>
      <c r="BB1678" s="46"/>
      <c r="BC1678" s="46"/>
      <c r="BD1678" s="46"/>
      <c r="BE1678" s="46"/>
      <c r="BF1678" s="143"/>
      <c r="BG1678" s="46"/>
      <c r="BH1678" s="46"/>
      <c r="BI1678" s="46"/>
      <c r="BJ1678" s="46"/>
      <c r="BK1678" s="46"/>
      <c r="BL1678" s="46"/>
      <c r="BM1678" s="46"/>
      <c r="BN1678" s="46"/>
      <c r="BO1678" s="46"/>
      <c r="BP1678" s="46"/>
      <c r="BQ1678" s="46"/>
      <c r="BR1678" s="46"/>
      <c r="BS1678" s="46"/>
      <c r="BT1678" s="46"/>
      <c r="BU1678" s="46"/>
      <c r="BV1678" s="46"/>
    </row>
    <row r="1679" spans="1:74" x14ac:dyDescent="0.2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  <c r="AK1679" s="46"/>
      <c r="AL1679" s="46"/>
      <c r="AM1679" s="46"/>
      <c r="AN1679" s="46"/>
      <c r="AO1679" s="46"/>
      <c r="AP1679" s="46"/>
      <c r="AQ1679" s="46"/>
      <c r="AR1679" s="46"/>
      <c r="AS1679" s="46"/>
      <c r="AT1679" s="46"/>
      <c r="AU1679" s="46"/>
      <c r="AV1679" s="46"/>
      <c r="AW1679" s="46"/>
      <c r="AX1679" s="46"/>
      <c r="AY1679" s="46"/>
      <c r="AZ1679" s="46"/>
      <c r="BA1679" s="46"/>
      <c r="BB1679" s="46"/>
      <c r="BC1679" s="46"/>
      <c r="BD1679" s="46"/>
      <c r="BE1679" s="46"/>
      <c r="BF1679" s="143"/>
      <c r="BG1679" s="46"/>
      <c r="BH1679" s="46"/>
      <c r="BI1679" s="46"/>
      <c r="BJ1679" s="46"/>
      <c r="BK1679" s="46"/>
      <c r="BL1679" s="46"/>
      <c r="BM1679" s="46"/>
      <c r="BN1679" s="46"/>
      <c r="BO1679" s="46"/>
      <c r="BP1679" s="46"/>
      <c r="BQ1679" s="46"/>
      <c r="BR1679" s="46"/>
      <c r="BS1679" s="46"/>
      <c r="BT1679" s="46"/>
      <c r="BU1679" s="46"/>
      <c r="BV1679" s="46"/>
    </row>
    <row r="1680" spans="1:74" x14ac:dyDescent="0.2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  <c r="AK1680" s="46"/>
      <c r="AL1680" s="46"/>
      <c r="AM1680" s="46"/>
      <c r="AN1680" s="46"/>
      <c r="AO1680" s="46"/>
      <c r="AP1680" s="46"/>
      <c r="AQ1680" s="46"/>
      <c r="AR1680" s="46"/>
      <c r="AS1680" s="46"/>
      <c r="AT1680" s="46"/>
      <c r="AU1680" s="46"/>
      <c r="AV1680" s="46"/>
      <c r="AW1680" s="46"/>
      <c r="AX1680" s="46"/>
      <c r="AY1680" s="46"/>
      <c r="AZ1680" s="46"/>
      <c r="BA1680" s="46"/>
      <c r="BB1680" s="46"/>
      <c r="BC1680" s="46"/>
      <c r="BD1680" s="46"/>
      <c r="BE1680" s="46"/>
      <c r="BF1680" s="143"/>
      <c r="BG1680" s="46"/>
      <c r="BH1680" s="46"/>
      <c r="BI1680" s="46"/>
      <c r="BJ1680" s="46"/>
      <c r="BK1680" s="46"/>
      <c r="BL1680" s="46"/>
      <c r="BM1680" s="46"/>
      <c r="BN1680" s="46"/>
      <c r="BO1680" s="46"/>
      <c r="BP1680" s="46"/>
      <c r="BQ1680" s="46"/>
      <c r="BR1680" s="46"/>
      <c r="BS1680" s="46"/>
      <c r="BT1680" s="46"/>
      <c r="BU1680" s="46"/>
      <c r="BV1680" s="46"/>
    </row>
    <row r="1681" spans="1:74" x14ac:dyDescent="0.2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  <c r="AK1681" s="46"/>
      <c r="AL1681" s="46"/>
      <c r="AM1681" s="46"/>
      <c r="AN1681" s="46"/>
      <c r="AO1681" s="46"/>
      <c r="AP1681" s="46"/>
      <c r="AQ1681" s="46"/>
      <c r="AR1681" s="46"/>
      <c r="AS1681" s="46"/>
      <c r="AT1681" s="46"/>
      <c r="AU1681" s="46"/>
      <c r="AV1681" s="46"/>
      <c r="AW1681" s="46"/>
      <c r="AX1681" s="46"/>
      <c r="AY1681" s="46"/>
      <c r="AZ1681" s="46"/>
      <c r="BA1681" s="46"/>
      <c r="BB1681" s="46"/>
      <c r="BC1681" s="46"/>
      <c r="BD1681" s="46"/>
      <c r="BE1681" s="46"/>
      <c r="BF1681" s="143"/>
      <c r="BG1681" s="46"/>
      <c r="BH1681" s="46"/>
      <c r="BI1681" s="46"/>
      <c r="BJ1681" s="46"/>
      <c r="BK1681" s="46"/>
      <c r="BL1681" s="46"/>
      <c r="BM1681" s="46"/>
      <c r="BN1681" s="46"/>
      <c r="BO1681" s="46"/>
      <c r="BP1681" s="46"/>
      <c r="BQ1681" s="46"/>
      <c r="BR1681" s="46"/>
      <c r="BS1681" s="46"/>
      <c r="BT1681" s="46"/>
      <c r="BU1681" s="46"/>
      <c r="BV1681" s="46"/>
    </row>
    <row r="1682" spans="1:74" x14ac:dyDescent="0.2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  <c r="AK1682" s="46"/>
      <c r="AL1682" s="46"/>
      <c r="AM1682" s="46"/>
      <c r="AN1682" s="46"/>
      <c r="AO1682" s="46"/>
      <c r="AP1682" s="46"/>
      <c r="AQ1682" s="46"/>
      <c r="AR1682" s="46"/>
      <c r="AS1682" s="46"/>
      <c r="AT1682" s="46"/>
      <c r="AU1682" s="46"/>
      <c r="AV1682" s="46"/>
      <c r="AW1682" s="46"/>
      <c r="AX1682" s="46"/>
      <c r="AY1682" s="46"/>
      <c r="AZ1682" s="46"/>
      <c r="BA1682" s="46"/>
      <c r="BB1682" s="46"/>
      <c r="BC1682" s="46"/>
      <c r="BD1682" s="46"/>
      <c r="BE1682" s="46"/>
      <c r="BF1682" s="143"/>
      <c r="BG1682" s="46"/>
      <c r="BH1682" s="46"/>
      <c r="BI1682" s="46"/>
      <c r="BJ1682" s="46"/>
      <c r="BK1682" s="46"/>
      <c r="BL1682" s="46"/>
      <c r="BM1682" s="46"/>
      <c r="BN1682" s="46"/>
      <c r="BO1682" s="46"/>
      <c r="BP1682" s="46"/>
      <c r="BQ1682" s="46"/>
      <c r="BR1682" s="46"/>
      <c r="BS1682" s="46"/>
      <c r="BT1682" s="46"/>
      <c r="BU1682" s="46"/>
      <c r="BV1682" s="46"/>
    </row>
    <row r="1683" spans="1:74" x14ac:dyDescent="0.2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  <c r="AK1683" s="46"/>
      <c r="AL1683" s="46"/>
      <c r="AM1683" s="46"/>
      <c r="AN1683" s="46"/>
      <c r="AO1683" s="46"/>
      <c r="AP1683" s="46"/>
      <c r="AQ1683" s="46"/>
      <c r="AR1683" s="46"/>
      <c r="AS1683" s="46"/>
      <c r="AT1683" s="46"/>
      <c r="AU1683" s="46"/>
      <c r="AV1683" s="46"/>
      <c r="AW1683" s="46"/>
      <c r="AX1683" s="46"/>
      <c r="AY1683" s="46"/>
      <c r="AZ1683" s="46"/>
      <c r="BA1683" s="46"/>
      <c r="BB1683" s="46"/>
      <c r="BC1683" s="46"/>
      <c r="BD1683" s="46"/>
      <c r="BE1683" s="46"/>
      <c r="BF1683" s="143"/>
      <c r="BG1683" s="46"/>
      <c r="BH1683" s="46"/>
      <c r="BI1683" s="46"/>
      <c r="BJ1683" s="46"/>
      <c r="BK1683" s="46"/>
      <c r="BL1683" s="46"/>
      <c r="BM1683" s="46"/>
      <c r="BN1683" s="46"/>
      <c r="BO1683" s="46"/>
      <c r="BP1683" s="46"/>
      <c r="BQ1683" s="46"/>
      <c r="BR1683" s="46"/>
      <c r="BS1683" s="46"/>
      <c r="BT1683" s="46"/>
      <c r="BU1683" s="46"/>
      <c r="BV1683" s="46"/>
    </row>
    <row r="1684" spans="1:74" x14ac:dyDescent="0.2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  <c r="AK1684" s="46"/>
      <c r="AL1684" s="46"/>
      <c r="AM1684" s="46"/>
      <c r="AN1684" s="46"/>
      <c r="AO1684" s="46"/>
      <c r="AP1684" s="46"/>
      <c r="AQ1684" s="46"/>
      <c r="AR1684" s="46"/>
      <c r="AS1684" s="46"/>
      <c r="AT1684" s="46"/>
      <c r="AU1684" s="46"/>
      <c r="AV1684" s="46"/>
      <c r="AW1684" s="46"/>
      <c r="AX1684" s="46"/>
      <c r="AY1684" s="46"/>
      <c r="AZ1684" s="46"/>
      <c r="BA1684" s="46"/>
      <c r="BB1684" s="46"/>
      <c r="BC1684" s="46"/>
      <c r="BD1684" s="46"/>
      <c r="BE1684" s="46"/>
      <c r="BF1684" s="143"/>
      <c r="BG1684" s="46"/>
      <c r="BH1684" s="46"/>
      <c r="BI1684" s="46"/>
      <c r="BJ1684" s="46"/>
      <c r="BK1684" s="46"/>
      <c r="BL1684" s="46"/>
      <c r="BM1684" s="46"/>
      <c r="BN1684" s="46"/>
      <c r="BO1684" s="46"/>
      <c r="BP1684" s="46"/>
      <c r="BQ1684" s="46"/>
      <c r="BR1684" s="46"/>
      <c r="BS1684" s="46"/>
      <c r="BT1684" s="46"/>
      <c r="BU1684" s="46"/>
      <c r="BV1684" s="46"/>
    </row>
    <row r="1685" spans="1:74" x14ac:dyDescent="0.2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  <c r="AK1685" s="46"/>
      <c r="AL1685" s="46"/>
      <c r="AM1685" s="46"/>
      <c r="AN1685" s="46"/>
      <c r="AO1685" s="46"/>
      <c r="AP1685" s="46"/>
      <c r="AQ1685" s="46"/>
      <c r="AR1685" s="46"/>
      <c r="AS1685" s="46"/>
      <c r="AT1685" s="46"/>
      <c r="AU1685" s="46"/>
      <c r="AV1685" s="46"/>
      <c r="AW1685" s="46"/>
      <c r="AX1685" s="46"/>
      <c r="AY1685" s="46"/>
      <c r="AZ1685" s="46"/>
      <c r="BA1685" s="46"/>
      <c r="BB1685" s="46"/>
      <c r="BC1685" s="46"/>
      <c r="BD1685" s="46"/>
      <c r="BE1685" s="46"/>
      <c r="BF1685" s="143"/>
      <c r="BG1685" s="46"/>
      <c r="BH1685" s="46"/>
      <c r="BI1685" s="46"/>
      <c r="BJ1685" s="46"/>
      <c r="BK1685" s="46"/>
      <c r="BL1685" s="46"/>
      <c r="BM1685" s="46"/>
      <c r="BN1685" s="46"/>
      <c r="BO1685" s="46"/>
      <c r="BP1685" s="46"/>
      <c r="BQ1685" s="46"/>
      <c r="BR1685" s="46"/>
      <c r="BS1685" s="46"/>
      <c r="BT1685" s="46"/>
      <c r="BU1685" s="46"/>
      <c r="BV1685" s="46"/>
    </row>
    <row r="1686" spans="1:74" x14ac:dyDescent="0.2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  <c r="AK1686" s="46"/>
      <c r="AL1686" s="46"/>
      <c r="AM1686" s="46"/>
      <c r="AN1686" s="46"/>
      <c r="AO1686" s="46"/>
      <c r="AP1686" s="46"/>
      <c r="AQ1686" s="46"/>
      <c r="AR1686" s="46"/>
      <c r="AS1686" s="46"/>
      <c r="AT1686" s="46"/>
      <c r="AU1686" s="46"/>
      <c r="AV1686" s="46"/>
      <c r="AW1686" s="46"/>
      <c r="AX1686" s="46"/>
      <c r="AY1686" s="46"/>
      <c r="AZ1686" s="46"/>
      <c r="BA1686" s="46"/>
      <c r="BB1686" s="46"/>
      <c r="BC1686" s="46"/>
      <c r="BD1686" s="46"/>
      <c r="BE1686" s="46"/>
      <c r="BF1686" s="143"/>
      <c r="BG1686" s="46"/>
      <c r="BH1686" s="46"/>
      <c r="BI1686" s="46"/>
      <c r="BJ1686" s="46"/>
      <c r="BK1686" s="46"/>
      <c r="BL1686" s="46"/>
      <c r="BM1686" s="46"/>
      <c r="BN1686" s="46"/>
      <c r="BO1686" s="46"/>
      <c r="BP1686" s="46"/>
      <c r="BQ1686" s="46"/>
      <c r="BR1686" s="46"/>
      <c r="BS1686" s="46"/>
      <c r="BT1686" s="46"/>
      <c r="BU1686" s="46"/>
      <c r="BV1686" s="46"/>
    </row>
    <row r="1687" spans="1:74" x14ac:dyDescent="0.2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  <c r="AK1687" s="46"/>
      <c r="AL1687" s="46"/>
      <c r="AM1687" s="46"/>
      <c r="AN1687" s="46"/>
      <c r="AO1687" s="46"/>
      <c r="AP1687" s="46"/>
      <c r="AQ1687" s="46"/>
      <c r="AR1687" s="46"/>
      <c r="AS1687" s="46"/>
      <c r="AT1687" s="46"/>
      <c r="AU1687" s="46"/>
      <c r="AV1687" s="46"/>
      <c r="AW1687" s="46"/>
      <c r="AX1687" s="46"/>
      <c r="AY1687" s="46"/>
      <c r="AZ1687" s="46"/>
      <c r="BA1687" s="46"/>
      <c r="BB1687" s="46"/>
      <c r="BC1687" s="46"/>
      <c r="BD1687" s="46"/>
      <c r="BE1687" s="46"/>
      <c r="BF1687" s="143"/>
      <c r="BG1687" s="46"/>
      <c r="BH1687" s="46"/>
      <c r="BI1687" s="46"/>
      <c r="BJ1687" s="46"/>
      <c r="BK1687" s="46"/>
      <c r="BL1687" s="46"/>
      <c r="BM1687" s="46"/>
      <c r="BN1687" s="46"/>
      <c r="BO1687" s="46"/>
      <c r="BP1687" s="46"/>
      <c r="BQ1687" s="46"/>
      <c r="BR1687" s="46"/>
      <c r="BS1687" s="46"/>
      <c r="BT1687" s="46"/>
      <c r="BU1687" s="46"/>
      <c r="BV1687" s="46"/>
    </row>
    <row r="1688" spans="1:74" x14ac:dyDescent="0.2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  <c r="AK1688" s="46"/>
      <c r="AL1688" s="46"/>
      <c r="AM1688" s="46"/>
      <c r="AN1688" s="46"/>
      <c r="AO1688" s="46"/>
      <c r="AP1688" s="46"/>
      <c r="AQ1688" s="46"/>
      <c r="AR1688" s="46"/>
      <c r="AS1688" s="46"/>
      <c r="AT1688" s="46"/>
      <c r="AU1688" s="46"/>
      <c r="AV1688" s="46"/>
      <c r="AW1688" s="46"/>
      <c r="AX1688" s="46"/>
      <c r="AY1688" s="46"/>
      <c r="AZ1688" s="46"/>
      <c r="BA1688" s="46"/>
      <c r="BB1688" s="46"/>
      <c r="BC1688" s="46"/>
      <c r="BD1688" s="46"/>
      <c r="BE1688" s="46"/>
      <c r="BF1688" s="143"/>
      <c r="BG1688" s="46"/>
      <c r="BH1688" s="46"/>
      <c r="BI1688" s="46"/>
      <c r="BJ1688" s="46"/>
      <c r="BK1688" s="46"/>
      <c r="BL1688" s="46"/>
      <c r="BM1688" s="46"/>
      <c r="BN1688" s="46"/>
      <c r="BO1688" s="46"/>
      <c r="BP1688" s="46"/>
      <c r="BQ1688" s="46"/>
      <c r="BR1688" s="46"/>
      <c r="BS1688" s="46"/>
      <c r="BT1688" s="46"/>
      <c r="BU1688" s="46"/>
      <c r="BV1688" s="46"/>
    </row>
    <row r="1689" spans="1:74" x14ac:dyDescent="0.2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  <c r="AA1689" s="46"/>
      <c r="AB1689" s="46"/>
      <c r="AC1689" s="46"/>
      <c r="AD1689" s="46"/>
      <c r="AE1689" s="46"/>
      <c r="AF1689" s="46"/>
      <c r="AG1689" s="46"/>
      <c r="AH1689" s="46"/>
      <c r="AI1689" s="46"/>
      <c r="AJ1689" s="46"/>
      <c r="AK1689" s="46"/>
      <c r="AL1689" s="46"/>
      <c r="AM1689" s="46"/>
      <c r="AN1689" s="46"/>
      <c r="AO1689" s="46"/>
      <c r="AP1689" s="46"/>
      <c r="AQ1689" s="46"/>
      <c r="AR1689" s="46"/>
      <c r="AS1689" s="46"/>
      <c r="AT1689" s="46"/>
      <c r="AU1689" s="46"/>
      <c r="AV1689" s="46"/>
      <c r="AW1689" s="46"/>
      <c r="AX1689" s="46"/>
      <c r="AY1689" s="46"/>
      <c r="AZ1689" s="46"/>
      <c r="BA1689" s="46"/>
      <c r="BB1689" s="46"/>
      <c r="BC1689" s="46"/>
      <c r="BD1689" s="46"/>
      <c r="BE1689" s="46"/>
      <c r="BF1689" s="143"/>
      <c r="BG1689" s="46"/>
      <c r="BH1689" s="46"/>
      <c r="BI1689" s="46"/>
      <c r="BJ1689" s="46"/>
      <c r="BK1689" s="46"/>
      <c r="BL1689" s="46"/>
      <c r="BM1689" s="46"/>
      <c r="BN1689" s="46"/>
      <c r="BO1689" s="46"/>
      <c r="BP1689" s="46"/>
      <c r="BQ1689" s="46"/>
      <c r="BR1689" s="46"/>
      <c r="BS1689" s="46"/>
      <c r="BT1689" s="46"/>
      <c r="BU1689" s="46"/>
      <c r="BV1689" s="46"/>
    </row>
    <row r="1690" spans="1:74" x14ac:dyDescent="0.2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  <c r="AA1690" s="46"/>
      <c r="AB1690" s="46"/>
      <c r="AC1690" s="46"/>
      <c r="AD1690" s="46"/>
      <c r="AE1690" s="46"/>
      <c r="AF1690" s="46"/>
      <c r="AG1690" s="46"/>
      <c r="AH1690" s="46"/>
      <c r="AI1690" s="46"/>
      <c r="AJ1690" s="46"/>
      <c r="AK1690" s="46"/>
      <c r="AL1690" s="46"/>
      <c r="AM1690" s="46"/>
      <c r="AN1690" s="46"/>
      <c r="AO1690" s="46"/>
      <c r="AP1690" s="46"/>
      <c r="AQ1690" s="46"/>
      <c r="AR1690" s="46"/>
      <c r="AS1690" s="46"/>
      <c r="AT1690" s="46"/>
      <c r="AU1690" s="46"/>
      <c r="AV1690" s="46"/>
      <c r="AW1690" s="46"/>
      <c r="AX1690" s="46"/>
      <c r="AY1690" s="46"/>
      <c r="AZ1690" s="46"/>
      <c r="BA1690" s="46"/>
      <c r="BB1690" s="46"/>
      <c r="BC1690" s="46"/>
      <c r="BD1690" s="46"/>
      <c r="BE1690" s="46"/>
      <c r="BF1690" s="143"/>
      <c r="BG1690" s="46"/>
      <c r="BH1690" s="46"/>
      <c r="BI1690" s="46"/>
      <c r="BJ1690" s="46"/>
      <c r="BK1690" s="46"/>
      <c r="BL1690" s="46"/>
      <c r="BM1690" s="46"/>
      <c r="BN1690" s="46"/>
      <c r="BO1690" s="46"/>
      <c r="BP1690" s="46"/>
      <c r="BQ1690" s="46"/>
      <c r="BR1690" s="46"/>
      <c r="BS1690" s="46"/>
      <c r="BT1690" s="46"/>
      <c r="BU1690" s="46"/>
      <c r="BV1690" s="46"/>
    </row>
    <row r="1691" spans="1:74" x14ac:dyDescent="0.2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  <c r="AA1691" s="46"/>
      <c r="AB1691" s="46"/>
      <c r="AC1691" s="46"/>
      <c r="AD1691" s="46"/>
      <c r="AE1691" s="46"/>
      <c r="AF1691" s="46"/>
      <c r="AG1691" s="46"/>
      <c r="AH1691" s="46"/>
      <c r="AI1691" s="46"/>
      <c r="AJ1691" s="46"/>
      <c r="AK1691" s="46"/>
      <c r="AL1691" s="46"/>
      <c r="AM1691" s="46"/>
      <c r="AN1691" s="46"/>
      <c r="AO1691" s="46"/>
      <c r="AP1691" s="46"/>
      <c r="AQ1691" s="46"/>
      <c r="AR1691" s="46"/>
      <c r="AS1691" s="46"/>
      <c r="AT1691" s="46"/>
      <c r="AU1691" s="46"/>
      <c r="AV1691" s="46"/>
      <c r="AW1691" s="46"/>
      <c r="AX1691" s="46"/>
      <c r="AY1691" s="46"/>
      <c r="AZ1691" s="46"/>
      <c r="BA1691" s="46"/>
      <c r="BB1691" s="46"/>
      <c r="BC1691" s="46"/>
      <c r="BD1691" s="46"/>
      <c r="BE1691" s="46"/>
      <c r="BF1691" s="143"/>
      <c r="BG1691" s="46"/>
      <c r="BH1691" s="46"/>
      <c r="BI1691" s="46"/>
      <c r="BJ1691" s="46"/>
      <c r="BK1691" s="46"/>
      <c r="BL1691" s="46"/>
      <c r="BM1691" s="46"/>
      <c r="BN1691" s="46"/>
      <c r="BO1691" s="46"/>
      <c r="BP1691" s="46"/>
      <c r="BQ1691" s="46"/>
      <c r="BR1691" s="46"/>
      <c r="BS1691" s="46"/>
      <c r="BT1691" s="46"/>
      <c r="BU1691" s="46"/>
      <c r="BV1691" s="46"/>
    </row>
    <row r="1692" spans="1:74" x14ac:dyDescent="0.2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  <c r="AA1692" s="46"/>
      <c r="AB1692" s="46"/>
      <c r="AC1692" s="46"/>
      <c r="AD1692" s="46"/>
      <c r="AE1692" s="46"/>
      <c r="AF1692" s="46"/>
      <c r="AG1692" s="46"/>
      <c r="AH1692" s="46"/>
      <c r="AI1692" s="46"/>
      <c r="AJ1692" s="46"/>
      <c r="AK1692" s="46"/>
      <c r="AL1692" s="46"/>
      <c r="AM1692" s="46"/>
      <c r="AN1692" s="46"/>
      <c r="AO1692" s="46"/>
      <c r="AP1692" s="46"/>
      <c r="AQ1692" s="46"/>
      <c r="AR1692" s="46"/>
      <c r="AS1692" s="46"/>
      <c r="AT1692" s="46"/>
      <c r="AU1692" s="46"/>
      <c r="AV1692" s="46"/>
      <c r="AW1692" s="46"/>
      <c r="AX1692" s="46"/>
      <c r="AY1692" s="46"/>
      <c r="AZ1692" s="46"/>
      <c r="BA1692" s="46"/>
      <c r="BB1692" s="46"/>
      <c r="BC1692" s="46"/>
      <c r="BD1692" s="46"/>
      <c r="BE1692" s="46"/>
      <c r="BF1692" s="143"/>
      <c r="BG1692" s="46"/>
      <c r="BH1692" s="46"/>
      <c r="BI1692" s="46"/>
      <c r="BJ1692" s="46"/>
      <c r="BK1692" s="46"/>
      <c r="BL1692" s="46"/>
      <c r="BM1692" s="46"/>
      <c r="BN1692" s="46"/>
      <c r="BO1692" s="46"/>
      <c r="BP1692" s="46"/>
      <c r="BQ1692" s="46"/>
      <c r="BR1692" s="46"/>
      <c r="BS1692" s="46"/>
      <c r="BT1692" s="46"/>
      <c r="BU1692" s="46"/>
      <c r="BV1692" s="46"/>
    </row>
    <row r="1693" spans="1:74" x14ac:dyDescent="0.2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  <c r="AA1693" s="46"/>
      <c r="AB1693" s="46"/>
      <c r="AC1693" s="46"/>
      <c r="AD1693" s="46"/>
      <c r="AE1693" s="46"/>
      <c r="AF1693" s="46"/>
      <c r="AG1693" s="46"/>
      <c r="AH1693" s="46"/>
      <c r="AI1693" s="46"/>
      <c r="AJ1693" s="46"/>
      <c r="AK1693" s="46"/>
      <c r="AL1693" s="46"/>
      <c r="AM1693" s="46"/>
      <c r="AN1693" s="46"/>
      <c r="AO1693" s="46"/>
      <c r="AP1693" s="46"/>
      <c r="AQ1693" s="46"/>
      <c r="AR1693" s="46"/>
      <c r="AS1693" s="46"/>
      <c r="AT1693" s="46"/>
      <c r="AU1693" s="46"/>
      <c r="AV1693" s="46"/>
      <c r="AW1693" s="46"/>
      <c r="AX1693" s="46"/>
      <c r="AY1693" s="46"/>
      <c r="AZ1693" s="46"/>
      <c r="BA1693" s="46"/>
      <c r="BB1693" s="46"/>
      <c r="BC1693" s="46"/>
      <c r="BD1693" s="46"/>
      <c r="BE1693" s="46"/>
      <c r="BF1693" s="143"/>
      <c r="BG1693" s="46"/>
      <c r="BH1693" s="46"/>
      <c r="BI1693" s="46"/>
      <c r="BJ1693" s="46"/>
      <c r="BK1693" s="46"/>
      <c r="BL1693" s="46"/>
      <c r="BM1693" s="46"/>
      <c r="BN1693" s="46"/>
      <c r="BO1693" s="46"/>
      <c r="BP1693" s="46"/>
      <c r="BQ1693" s="46"/>
      <c r="BR1693" s="46"/>
      <c r="BS1693" s="46"/>
      <c r="BT1693" s="46"/>
      <c r="BU1693" s="46"/>
      <c r="BV1693" s="46"/>
    </row>
    <row r="1694" spans="1:74" x14ac:dyDescent="0.2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  <c r="AA1694" s="46"/>
      <c r="AB1694" s="46"/>
      <c r="AC1694" s="46"/>
      <c r="AD1694" s="46"/>
      <c r="AE1694" s="46"/>
      <c r="AF1694" s="46"/>
      <c r="AG1694" s="46"/>
      <c r="AH1694" s="46"/>
      <c r="AI1694" s="46"/>
      <c r="AJ1694" s="46"/>
      <c r="AK1694" s="46"/>
      <c r="AL1694" s="46"/>
      <c r="AM1694" s="46"/>
      <c r="AN1694" s="46"/>
      <c r="AO1694" s="46"/>
      <c r="AP1694" s="46"/>
      <c r="AQ1694" s="46"/>
      <c r="AR1694" s="46"/>
      <c r="AS1694" s="46"/>
      <c r="AT1694" s="46"/>
      <c r="AU1694" s="46"/>
      <c r="AV1694" s="46"/>
      <c r="AW1694" s="46"/>
      <c r="AX1694" s="46"/>
      <c r="AY1694" s="46"/>
      <c r="AZ1694" s="46"/>
      <c r="BA1694" s="46"/>
      <c r="BB1694" s="46"/>
      <c r="BC1694" s="46"/>
      <c r="BD1694" s="46"/>
      <c r="BE1694" s="46"/>
      <c r="BF1694" s="143"/>
      <c r="BG1694" s="46"/>
      <c r="BH1694" s="46"/>
      <c r="BI1694" s="46"/>
      <c r="BJ1694" s="46"/>
      <c r="BK1694" s="46"/>
      <c r="BL1694" s="46"/>
      <c r="BM1694" s="46"/>
      <c r="BN1694" s="46"/>
      <c r="BO1694" s="46"/>
      <c r="BP1694" s="46"/>
      <c r="BQ1694" s="46"/>
      <c r="BR1694" s="46"/>
      <c r="BS1694" s="46"/>
      <c r="BT1694" s="46"/>
      <c r="BU1694" s="46"/>
      <c r="BV1694" s="46"/>
    </row>
    <row r="1695" spans="1:74" x14ac:dyDescent="0.2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  <c r="AA1695" s="46"/>
      <c r="AB1695" s="46"/>
      <c r="AC1695" s="46"/>
      <c r="AD1695" s="46"/>
      <c r="AE1695" s="46"/>
      <c r="AF1695" s="46"/>
      <c r="AG1695" s="46"/>
      <c r="AH1695" s="46"/>
      <c r="AI1695" s="46"/>
      <c r="AJ1695" s="46"/>
      <c r="AK1695" s="46"/>
      <c r="AL1695" s="46"/>
      <c r="AM1695" s="46"/>
      <c r="AN1695" s="46"/>
      <c r="AO1695" s="46"/>
      <c r="AP1695" s="46"/>
      <c r="AQ1695" s="46"/>
      <c r="AR1695" s="46"/>
      <c r="AS1695" s="46"/>
      <c r="AT1695" s="46"/>
      <c r="AU1695" s="46"/>
      <c r="AV1695" s="46"/>
      <c r="AW1695" s="46"/>
      <c r="AX1695" s="46"/>
      <c r="AY1695" s="46"/>
      <c r="AZ1695" s="46"/>
      <c r="BA1695" s="46"/>
      <c r="BB1695" s="46"/>
      <c r="BC1695" s="46"/>
      <c r="BD1695" s="46"/>
      <c r="BE1695" s="46"/>
      <c r="BF1695" s="143"/>
      <c r="BG1695" s="46"/>
      <c r="BH1695" s="46"/>
      <c r="BI1695" s="46"/>
      <c r="BJ1695" s="46"/>
      <c r="BK1695" s="46"/>
      <c r="BL1695" s="46"/>
      <c r="BM1695" s="46"/>
      <c r="BN1695" s="46"/>
      <c r="BO1695" s="46"/>
      <c r="BP1695" s="46"/>
      <c r="BQ1695" s="46"/>
      <c r="BR1695" s="46"/>
      <c r="BS1695" s="46"/>
      <c r="BT1695" s="46"/>
      <c r="BU1695" s="46"/>
      <c r="BV1695" s="46"/>
    </row>
    <row r="1696" spans="1:74" x14ac:dyDescent="0.2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  <c r="AA1696" s="46"/>
      <c r="AB1696" s="46"/>
      <c r="AC1696" s="46"/>
      <c r="AD1696" s="46"/>
      <c r="AE1696" s="46"/>
      <c r="AF1696" s="46"/>
      <c r="AG1696" s="46"/>
      <c r="AH1696" s="46"/>
      <c r="AI1696" s="46"/>
      <c r="AJ1696" s="46"/>
      <c r="AK1696" s="46"/>
      <c r="AL1696" s="46"/>
      <c r="AM1696" s="46"/>
      <c r="AN1696" s="46"/>
      <c r="AO1696" s="46"/>
      <c r="AP1696" s="46"/>
      <c r="AQ1696" s="46"/>
      <c r="AR1696" s="46"/>
      <c r="AS1696" s="46"/>
      <c r="AT1696" s="46"/>
      <c r="AU1696" s="46"/>
      <c r="AV1696" s="46"/>
      <c r="AW1696" s="46"/>
      <c r="AX1696" s="46"/>
      <c r="AY1696" s="46"/>
      <c r="AZ1696" s="46"/>
      <c r="BA1696" s="46"/>
      <c r="BB1696" s="46"/>
      <c r="BC1696" s="46"/>
      <c r="BD1696" s="46"/>
      <c r="BE1696" s="46"/>
      <c r="BF1696" s="143"/>
      <c r="BG1696" s="46"/>
      <c r="BH1696" s="46"/>
      <c r="BI1696" s="46"/>
      <c r="BJ1696" s="46"/>
      <c r="BK1696" s="46"/>
      <c r="BL1696" s="46"/>
      <c r="BM1696" s="46"/>
      <c r="BN1696" s="46"/>
      <c r="BO1696" s="46"/>
      <c r="BP1696" s="46"/>
      <c r="BQ1696" s="46"/>
      <c r="BR1696" s="46"/>
      <c r="BS1696" s="46"/>
      <c r="BT1696" s="46"/>
      <c r="BU1696" s="46"/>
      <c r="BV1696" s="46"/>
    </row>
    <row r="1697" spans="1:74" x14ac:dyDescent="0.2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  <c r="AA1697" s="46"/>
      <c r="AB1697" s="46"/>
      <c r="AC1697" s="46"/>
      <c r="AD1697" s="46"/>
      <c r="AE1697" s="46"/>
      <c r="AF1697" s="46"/>
      <c r="AG1697" s="46"/>
      <c r="AH1697" s="46"/>
      <c r="AI1697" s="46"/>
      <c r="AJ1697" s="46"/>
      <c r="AK1697" s="46"/>
      <c r="AL1697" s="46"/>
      <c r="AM1697" s="46"/>
      <c r="AN1697" s="46"/>
      <c r="AO1697" s="46"/>
      <c r="AP1697" s="46"/>
      <c r="AQ1697" s="46"/>
      <c r="AR1697" s="46"/>
      <c r="AS1697" s="46"/>
      <c r="AT1697" s="46"/>
      <c r="AU1697" s="46"/>
      <c r="AV1697" s="46"/>
      <c r="AW1697" s="46"/>
      <c r="AX1697" s="46"/>
      <c r="AY1697" s="46"/>
      <c r="AZ1697" s="46"/>
      <c r="BA1697" s="46"/>
      <c r="BB1697" s="46"/>
      <c r="BC1697" s="46"/>
      <c r="BD1697" s="46"/>
      <c r="BE1697" s="46"/>
      <c r="BF1697" s="143"/>
      <c r="BG1697" s="46"/>
      <c r="BH1697" s="46"/>
      <c r="BI1697" s="46"/>
      <c r="BJ1697" s="46"/>
      <c r="BK1697" s="46"/>
      <c r="BL1697" s="46"/>
      <c r="BM1697" s="46"/>
      <c r="BN1697" s="46"/>
      <c r="BO1697" s="46"/>
      <c r="BP1697" s="46"/>
      <c r="BQ1697" s="46"/>
      <c r="BR1697" s="46"/>
      <c r="BS1697" s="46"/>
      <c r="BT1697" s="46"/>
      <c r="BU1697" s="46"/>
      <c r="BV1697" s="46"/>
    </row>
    <row r="1698" spans="1:74" x14ac:dyDescent="0.2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  <c r="AE1698" s="46"/>
      <c r="AF1698" s="46"/>
      <c r="AG1698" s="46"/>
      <c r="AH1698" s="46"/>
      <c r="AI1698" s="46"/>
      <c r="AJ1698" s="46"/>
      <c r="AK1698" s="46"/>
      <c r="AL1698" s="46"/>
      <c r="AM1698" s="46"/>
      <c r="AN1698" s="46"/>
      <c r="AO1698" s="46"/>
      <c r="AP1698" s="46"/>
      <c r="AQ1698" s="46"/>
      <c r="AR1698" s="46"/>
      <c r="AS1698" s="46"/>
      <c r="AT1698" s="46"/>
      <c r="AU1698" s="46"/>
      <c r="AV1698" s="46"/>
      <c r="AW1698" s="46"/>
      <c r="AX1698" s="46"/>
      <c r="AY1698" s="46"/>
      <c r="AZ1698" s="46"/>
      <c r="BA1698" s="46"/>
      <c r="BB1698" s="46"/>
      <c r="BC1698" s="46"/>
      <c r="BD1698" s="46"/>
      <c r="BE1698" s="46"/>
      <c r="BF1698" s="143"/>
      <c r="BG1698" s="46"/>
      <c r="BH1698" s="46"/>
      <c r="BI1698" s="46"/>
      <c r="BJ1698" s="46"/>
      <c r="BK1698" s="46"/>
      <c r="BL1698" s="46"/>
      <c r="BM1698" s="46"/>
      <c r="BN1698" s="46"/>
      <c r="BO1698" s="46"/>
      <c r="BP1698" s="46"/>
      <c r="BQ1698" s="46"/>
      <c r="BR1698" s="46"/>
      <c r="BS1698" s="46"/>
      <c r="BT1698" s="46"/>
      <c r="BU1698" s="46"/>
      <c r="BV1698" s="46"/>
    </row>
    <row r="1699" spans="1:74" x14ac:dyDescent="0.2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  <c r="AA1699" s="46"/>
      <c r="AB1699" s="46"/>
      <c r="AC1699" s="46"/>
      <c r="AD1699" s="46"/>
      <c r="AE1699" s="46"/>
      <c r="AF1699" s="46"/>
      <c r="AG1699" s="46"/>
      <c r="AH1699" s="46"/>
      <c r="AI1699" s="46"/>
      <c r="AJ1699" s="46"/>
      <c r="AK1699" s="46"/>
      <c r="AL1699" s="46"/>
      <c r="AM1699" s="46"/>
      <c r="AN1699" s="46"/>
      <c r="AO1699" s="46"/>
      <c r="AP1699" s="46"/>
      <c r="AQ1699" s="46"/>
      <c r="AR1699" s="46"/>
      <c r="AS1699" s="46"/>
      <c r="AT1699" s="46"/>
      <c r="AU1699" s="46"/>
      <c r="AV1699" s="46"/>
      <c r="AW1699" s="46"/>
      <c r="AX1699" s="46"/>
      <c r="AY1699" s="46"/>
      <c r="AZ1699" s="46"/>
      <c r="BA1699" s="46"/>
      <c r="BB1699" s="46"/>
      <c r="BC1699" s="46"/>
      <c r="BD1699" s="46"/>
      <c r="BE1699" s="46"/>
      <c r="BF1699" s="143"/>
      <c r="BG1699" s="46"/>
      <c r="BH1699" s="46"/>
      <c r="BI1699" s="46"/>
      <c r="BJ1699" s="46"/>
      <c r="BK1699" s="46"/>
      <c r="BL1699" s="46"/>
      <c r="BM1699" s="46"/>
      <c r="BN1699" s="46"/>
      <c r="BO1699" s="46"/>
      <c r="BP1699" s="46"/>
      <c r="BQ1699" s="46"/>
      <c r="BR1699" s="46"/>
      <c r="BS1699" s="46"/>
      <c r="BT1699" s="46"/>
      <c r="BU1699" s="46"/>
      <c r="BV1699" s="46"/>
    </row>
    <row r="1700" spans="1:74" x14ac:dyDescent="0.2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  <c r="AA1700" s="46"/>
      <c r="AB1700" s="46"/>
      <c r="AC1700" s="46"/>
      <c r="AD1700" s="46"/>
      <c r="AE1700" s="46"/>
      <c r="AF1700" s="46"/>
      <c r="AG1700" s="46"/>
      <c r="AH1700" s="46"/>
      <c r="AI1700" s="46"/>
      <c r="AJ1700" s="46"/>
      <c r="AK1700" s="46"/>
      <c r="AL1700" s="46"/>
      <c r="AM1700" s="46"/>
      <c r="AN1700" s="46"/>
      <c r="AO1700" s="46"/>
      <c r="AP1700" s="46"/>
      <c r="AQ1700" s="46"/>
      <c r="AR1700" s="46"/>
      <c r="AS1700" s="46"/>
      <c r="AT1700" s="46"/>
      <c r="AU1700" s="46"/>
      <c r="AV1700" s="46"/>
      <c r="AW1700" s="46"/>
      <c r="AX1700" s="46"/>
      <c r="AY1700" s="46"/>
      <c r="AZ1700" s="46"/>
      <c r="BA1700" s="46"/>
      <c r="BB1700" s="46"/>
      <c r="BC1700" s="46"/>
      <c r="BD1700" s="46"/>
      <c r="BE1700" s="46"/>
      <c r="BF1700" s="143"/>
      <c r="BG1700" s="46"/>
      <c r="BH1700" s="46"/>
      <c r="BI1700" s="46"/>
      <c r="BJ1700" s="46"/>
      <c r="BK1700" s="46"/>
      <c r="BL1700" s="46"/>
      <c r="BM1700" s="46"/>
      <c r="BN1700" s="46"/>
      <c r="BO1700" s="46"/>
      <c r="BP1700" s="46"/>
      <c r="BQ1700" s="46"/>
      <c r="BR1700" s="46"/>
      <c r="BS1700" s="46"/>
      <c r="BT1700" s="46"/>
      <c r="BU1700" s="46"/>
      <c r="BV1700" s="46"/>
    </row>
    <row r="1701" spans="1:74" x14ac:dyDescent="0.2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  <c r="AA1701" s="46"/>
      <c r="AB1701" s="46"/>
      <c r="AC1701" s="46"/>
      <c r="AD1701" s="46"/>
      <c r="AE1701" s="46"/>
      <c r="AF1701" s="46"/>
      <c r="AG1701" s="46"/>
      <c r="AH1701" s="46"/>
      <c r="AI1701" s="46"/>
      <c r="AJ1701" s="46"/>
      <c r="AK1701" s="46"/>
      <c r="AL1701" s="46"/>
      <c r="AM1701" s="46"/>
      <c r="AN1701" s="46"/>
      <c r="AO1701" s="46"/>
      <c r="AP1701" s="46"/>
      <c r="AQ1701" s="46"/>
      <c r="AR1701" s="46"/>
      <c r="AS1701" s="46"/>
      <c r="AT1701" s="46"/>
      <c r="AU1701" s="46"/>
      <c r="AV1701" s="46"/>
      <c r="AW1701" s="46"/>
      <c r="AX1701" s="46"/>
      <c r="AY1701" s="46"/>
      <c r="AZ1701" s="46"/>
      <c r="BA1701" s="46"/>
      <c r="BB1701" s="46"/>
      <c r="BC1701" s="46"/>
      <c r="BD1701" s="46"/>
      <c r="BE1701" s="46"/>
      <c r="BF1701" s="143"/>
      <c r="BG1701" s="46"/>
      <c r="BH1701" s="46"/>
      <c r="BI1701" s="46"/>
      <c r="BJ1701" s="46"/>
      <c r="BK1701" s="46"/>
      <c r="BL1701" s="46"/>
      <c r="BM1701" s="46"/>
      <c r="BN1701" s="46"/>
      <c r="BO1701" s="46"/>
      <c r="BP1701" s="46"/>
      <c r="BQ1701" s="46"/>
      <c r="BR1701" s="46"/>
      <c r="BS1701" s="46"/>
      <c r="BT1701" s="46"/>
      <c r="BU1701" s="46"/>
      <c r="BV1701" s="46"/>
    </row>
    <row r="1702" spans="1:74" x14ac:dyDescent="0.2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  <c r="AE1702" s="46"/>
      <c r="AF1702" s="46"/>
      <c r="AG1702" s="46"/>
      <c r="AH1702" s="46"/>
      <c r="AI1702" s="46"/>
      <c r="AJ1702" s="46"/>
      <c r="AK1702" s="46"/>
      <c r="AL1702" s="46"/>
      <c r="AM1702" s="46"/>
      <c r="AN1702" s="46"/>
      <c r="AO1702" s="46"/>
      <c r="AP1702" s="46"/>
      <c r="AQ1702" s="46"/>
      <c r="AR1702" s="46"/>
      <c r="AS1702" s="46"/>
      <c r="AT1702" s="46"/>
      <c r="AU1702" s="46"/>
      <c r="AV1702" s="46"/>
      <c r="AW1702" s="46"/>
      <c r="AX1702" s="46"/>
      <c r="AY1702" s="46"/>
      <c r="AZ1702" s="46"/>
      <c r="BA1702" s="46"/>
      <c r="BB1702" s="46"/>
      <c r="BC1702" s="46"/>
      <c r="BD1702" s="46"/>
      <c r="BE1702" s="46"/>
      <c r="BF1702" s="143"/>
      <c r="BG1702" s="46"/>
      <c r="BH1702" s="46"/>
      <c r="BI1702" s="46"/>
      <c r="BJ1702" s="46"/>
      <c r="BK1702" s="46"/>
      <c r="BL1702" s="46"/>
      <c r="BM1702" s="46"/>
      <c r="BN1702" s="46"/>
      <c r="BO1702" s="46"/>
      <c r="BP1702" s="46"/>
      <c r="BQ1702" s="46"/>
      <c r="BR1702" s="46"/>
      <c r="BS1702" s="46"/>
      <c r="BT1702" s="46"/>
      <c r="BU1702" s="46"/>
      <c r="BV1702" s="46"/>
    </row>
    <row r="1703" spans="1:74" x14ac:dyDescent="0.2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  <c r="AA1703" s="46"/>
      <c r="AB1703" s="46"/>
      <c r="AC1703" s="46"/>
      <c r="AD1703" s="46"/>
      <c r="AE1703" s="46"/>
      <c r="AF1703" s="46"/>
      <c r="AG1703" s="46"/>
      <c r="AH1703" s="46"/>
      <c r="AI1703" s="46"/>
      <c r="AJ1703" s="46"/>
      <c r="AK1703" s="46"/>
      <c r="AL1703" s="46"/>
      <c r="AM1703" s="46"/>
      <c r="AN1703" s="46"/>
      <c r="AO1703" s="46"/>
      <c r="AP1703" s="46"/>
      <c r="AQ1703" s="46"/>
      <c r="AR1703" s="46"/>
      <c r="AS1703" s="46"/>
      <c r="AT1703" s="46"/>
      <c r="AU1703" s="46"/>
      <c r="AV1703" s="46"/>
      <c r="AW1703" s="46"/>
      <c r="AX1703" s="46"/>
      <c r="AY1703" s="46"/>
      <c r="AZ1703" s="46"/>
      <c r="BA1703" s="46"/>
      <c r="BB1703" s="46"/>
      <c r="BC1703" s="46"/>
      <c r="BD1703" s="46"/>
      <c r="BE1703" s="46"/>
      <c r="BF1703" s="143"/>
      <c r="BG1703" s="46"/>
      <c r="BH1703" s="46"/>
      <c r="BI1703" s="46"/>
      <c r="BJ1703" s="46"/>
      <c r="BK1703" s="46"/>
      <c r="BL1703" s="46"/>
      <c r="BM1703" s="46"/>
      <c r="BN1703" s="46"/>
      <c r="BO1703" s="46"/>
      <c r="BP1703" s="46"/>
      <c r="BQ1703" s="46"/>
      <c r="BR1703" s="46"/>
      <c r="BS1703" s="46"/>
      <c r="BT1703" s="46"/>
      <c r="BU1703" s="46"/>
      <c r="BV1703" s="46"/>
    </row>
    <row r="1704" spans="1:74" x14ac:dyDescent="0.2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  <c r="AA1704" s="46"/>
      <c r="AB1704" s="46"/>
      <c r="AC1704" s="46"/>
      <c r="AD1704" s="46"/>
      <c r="AE1704" s="46"/>
      <c r="AF1704" s="46"/>
      <c r="AG1704" s="46"/>
      <c r="AH1704" s="46"/>
      <c r="AI1704" s="46"/>
      <c r="AJ1704" s="46"/>
      <c r="AK1704" s="46"/>
      <c r="AL1704" s="46"/>
      <c r="AM1704" s="46"/>
      <c r="AN1704" s="46"/>
      <c r="AO1704" s="46"/>
      <c r="AP1704" s="46"/>
      <c r="AQ1704" s="46"/>
      <c r="AR1704" s="46"/>
      <c r="AS1704" s="46"/>
      <c r="AT1704" s="46"/>
      <c r="AU1704" s="46"/>
      <c r="AV1704" s="46"/>
      <c r="AW1704" s="46"/>
      <c r="AX1704" s="46"/>
      <c r="AY1704" s="46"/>
      <c r="AZ1704" s="46"/>
      <c r="BA1704" s="46"/>
      <c r="BB1704" s="46"/>
      <c r="BC1704" s="46"/>
      <c r="BD1704" s="46"/>
      <c r="BE1704" s="46"/>
      <c r="BF1704" s="143"/>
      <c r="BG1704" s="46"/>
      <c r="BH1704" s="46"/>
      <c r="BI1704" s="46"/>
      <c r="BJ1704" s="46"/>
      <c r="BK1704" s="46"/>
      <c r="BL1704" s="46"/>
      <c r="BM1704" s="46"/>
      <c r="BN1704" s="46"/>
      <c r="BO1704" s="46"/>
      <c r="BP1704" s="46"/>
      <c r="BQ1704" s="46"/>
      <c r="BR1704" s="46"/>
      <c r="BS1704" s="46"/>
      <c r="BT1704" s="46"/>
      <c r="BU1704" s="46"/>
      <c r="BV1704" s="46"/>
    </row>
    <row r="1705" spans="1:74" x14ac:dyDescent="0.2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  <c r="AE1705" s="46"/>
      <c r="AF1705" s="46"/>
      <c r="AG1705" s="46"/>
      <c r="AH1705" s="46"/>
      <c r="AI1705" s="46"/>
      <c r="AJ1705" s="46"/>
      <c r="AK1705" s="46"/>
      <c r="AL1705" s="46"/>
      <c r="AM1705" s="46"/>
      <c r="AN1705" s="46"/>
      <c r="AO1705" s="46"/>
      <c r="AP1705" s="46"/>
      <c r="AQ1705" s="46"/>
      <c r="AR1705" s="46"/>
      <c r="AS1705" s="46"/>
      <c r="AT1705" s="46"/>
      <c r="AU1705" s="46"/>
      <c r="AV1705" s="46"/>
      <c r="AW1705" s="46"/>
      <c r="AX1705" s="46"/>
      <c r="AY1705" s="46"/>
      <c r="AZ1705" s="46"/>
      <c r="BA1705" s="46"/>
      <c r="BB1705" s="46"/>
      <c r="BC1705" s="46"/>
      <c r="BD1705" s="46"/>
      <c r="BE1705" s="46"/>
      <c r="BF1705" s="143"/>
      <c r="BG1705" s="46"/>
      <c r="BH1705" s="46"/>
      <c r="BI1705" s="46"/>
      <c r="BJ1705" s="46"/>
      <c r="BK1705" s="46"/>
      <c r="BL1705" s="46"/>
      <c r="BM1705" s="46"/>
      <c r="BN1705" s="46"/>
      <c r="BO1705" s="46"/>
      <c r="BP1705" s="46"/>
      <c r="BQ1705" s="46"/>
      <c r="BR1705" s="46"/>
      <c r="BS1705" s="46"/>
      <c r="BT1705" s="46"/>
      <c r="BU1705" s="46"/>
      <c r="BV1705" s="46"/>
    </row>
    <row r="1706" spans="1:74" x14ac:dyDescent="0.2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  <c r="AE1706" s="46"/>
      <c r="AF1706" s="46"/>
      <c r="AG1706" s="46"/>
      <c r="AH1706" s="46"/>
      <c r="AI1706" s="46"/>
      <c r="AJ1706" s="46"/>
      <c r="AK1706" s="46"/>
      <c r="AL1706" s="46"/>
      <c r="AM1706" s="46"/>
      <c r="AN1706" s="46"/>
      <c r="AO1706" s="46"/>
      <c r="AP1706" s="46"/>
      <c r="AQ1706" s="46"/>
      <c r="AR1706" s="46"/>
      <c r="AS1706" s="46"/>
      <c r="AT1706" s="46"/>
      <c r="AU1706" s="46"/>
      <c r="AV1706" s="46"/>
      <c r="AW1706" s="46"/>
      <c r="AX1706" s="46"/>
      <c r="AY1706" s="46"/>
      <c r="AZ1706" s="46"/>
      <c r="BA1706" s="46"/>
      <c r="BB1706" s="46"/>
      <c r="BC1706" s="46"/>
      <c r="BD1706" s="46"/>
      <c r="BE1706" s="46"/>
      <c r="BF1706" s="143"/>
      <c r="BG1706" s="46"/>
      <c r="BH1706" s="46"/>
      <c r="BI1706" s="46"/>
      <c r="BJ1706" s="46"/>
      <c r="BK1706" s="46"/>
      <c r="BL1706" s="46"/>
      <c r="BM1706" s="46"/>
      <c r="BN1706" s="46"/>
      <c r="BO1706" s="46"/>
      <c r="BP1706" s="46"/>
      <c r="BQ1706" s="46"/>
      <c r="BR1706" s="46"/>
      <c r="BS1706" s="46"/>
      <c r="BT1706" s="46"/>
      <c r="BU1706" s="46"/>
      <c r="BV1706" s="46"/>
    </row>
    <row r="1707" spans="1:74" x14ac:dyDescent="0.2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  <c r="AE1707" s="46"/>
      <c r="AF1707" s="46"/>
      <c r="AG1707" s="46"/>
      <c r="AH1707" s="46"/>
      <c r="AI1707" s="46"/>
      <c r="AJ1707" s="46"/>
      <c r="AK1707" s="46"/>
      <c r="AL1707" s="46"/>
      <c r="AM1707" s="46"/>
      <c r="AN1707" s="46"/>
      <c r="AO1707" s="46"/>
      <c r="AP1707" s="46"/>
      <c r="AQ1707" s="46"/>
      <c r="AR1707" s="46"/>
      <c r="AS1707" s="46"/>
      <c r="AT1707" s="46"/>
      <c r="AU1707" s="46"/>
      <c r="AV1707" s="46"/>
      <c r="AW1707" s="46"/>
      <c r="AX1707" s="46"/>
      <c r="AY1707" s="46"/>
      <c r="AZ1707" s="46"/>
      <c r="BA1707" s="46"/>
      <c r="BB1707" s="46"/>
      <c r="BC1707" s="46"/>
      <c r="BD1707" s="46"/>
      <c r="BE1707" s="46"/>
      <c r="BF1707" s="143"/>
      <c r="BG1707" s="46"/>
      <c r="BH1707" s="46"/>
      <c r="BI1707" s="46"/>
      <c r="BJ1707" s="46"/>
      <c r="BK1707" s="46"/>
      <c r="BL1707" s="46"/>
      <c r="BM1707" s="46"/>
      <c r="BN1707" s="46"/>
      <c r="BO1707" s="46"/>
      <c r="BP1707" s="46"/>
      <c r="BQ1707" s="46"/>
      <c r="BR1707" s="46"/>
      <c r="BS1707" s="46"/>
      <c r="BT1707" s="46"/>
      <c r="BU1707" s="46"/>
      <c r="BV1707" s="46"/>
    </row>
    <row r="1708" spans="1:74" x14ac:dyDescent="0.2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  <c r="AE1708" s="46"/>
      <c r="AF1708" s="46"/>
      <c r="AG1708" s="46"/>
      <c r="AH1708" s="46"/>
      <c r="AI1708" s="46"/>
      <c r="AJ1708" s="46"/>
      <c r="AK1708" s="46"/>
      <c r="AL1708" s="46"/>
      <c r="AM1708" s="46"/>
      <c r="AN1708" s="46"/>
      <c r="AO1708" s="46"/>
      <c r="AP1708" s="46"/>
      <c r="AQ1708" s="46"/>
      <c r="AR1708" s="46"/>
      <c r="AS1708" s="46"/>
      <c r="AT1708" s="46"/>
      <c r="AU1708" s="46"/>
      <c r="AV1708" s="46"/>
      <c r="AW1708" s="46"/>
      <c r="AX1708" s="46"/>
      <c r="AY1708" s="46"/>
      <c r="AZ1708" s="46"/>
      <c r="BA1708" s="46"/>
      <c r="BB1708" s="46"/>
      <c r="BC1708" s="46"/>
      <c r="BD1708" s="46"/>
      <c r="BE1708" s="46"/>
      <c r="BF1708" s="143"/>
      <c r="BG1708" s="46"/>
      <c r="BH1708" s="46"/>
      <c r="BI1708" s="46"/>
      <c r="BJ1708" s="46"/>
      <c r="BK1708" s="46"/>
      <c r="BL1708" s="46"/>
      <c r="BM1708" s="46"/>
      <c r="BN1708" s="46"/>
      <c r="BO1708" s="46"/>
      <c r="BP1708" s="46"/>
      <c r="BQ1708" s="46"/>
      <c r="BR1708" s="46"/>
      <c r="BS1708" s="46"/>
      <c r="BT1708" s="46"/>
      <c r="BU1708" s="46"/>
      <c r="BV1708" s="46"/>
    </row>
    <row r="1709" spans="1:74" x14ac:dyDescent="0.2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  <c r="AA1709" s="46"/>
      <c r="AB1709" s="46"/>
      <c r="AC1709" s="46"/>
      <c r="AD1709" s="46"/>
      <c r="AE1709" s="46"/>
      <c r="AF1709" s="46"/>
      <c r="AG1709" s="46"/>
      <c r="AH1709" s="46"/>
      <c r="AI1709" s="46"/>
      <c r="AJ1709" s="46"/>
      <c r="AK1709" s="46"/>
      <c r="AL1709" s="46"/>
      <c r="AM1709" s="46"/>
      <c r="AN1709" s="46"/>
      <c r="AO1709" s="46"/>
      <c r="AP1709" s="46"/>
      <c r="AQ1709" s="46"/>
      <c r="AR1709" s="46"/>
      <c r="AS1709" s="46"/>
      <c r="AT1709" s="46"/>
      <c r="AU1709" s="46"/>
      <c r="AV1709" s="46"/>
      <c r="AW1709" s="46"/>
      <c r="AX1709" s="46"/>
      <c r="AY1709" s="46"/>
      <c r="AZ1709" s="46"/>
      <c r="BA1709" s="46"/>
      <c r="BB1709" s="46"/>
      <c r="BC1709" s="46"/>
      <c r="BD1709" s="46"/>
      <c r="BE1709" s="46"/>
      <c r="BF1709" s="143"/>
      <c r="BG1709" s="46"/>
      <c r="BH1709" s="46"/>
      <c r="BI1709" s="46"/>
      <c r="BJ1709" s="46"/>
      <c r="BK1709" s="46"/>
      <c r="BL1709" s="46"/>
      <c r="BM1709" s="46"/>
      <c r="BN1709" s="46"/>
      <c r="BO1709" s="46"/>
      <c r="BP1709" s="46"/>
      <c r="BQ1709" s="46"/>
      <c r="BR1709" s="46"/>
      <c r="BS1709" s="46"/>
      <c r="BT1709" s="46"/>
      <c r="BU1709" s="46"/>
      <c r="BV1709" s="46"/>
    </row>
    <row r="1710" spans="1:74" x14ac:dyDescent="0.2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  <c r="AA1710" s="46"/>
      <c r="AB1710" s="46"/>
      <c r="AC1710" s="46"/>
      <c r="AD1710" s="46"/>
      <c r="AE1710" s="46"/>
      <c r="AF1710" s="46"/>
      <c r="AG1710" s="46"/>
      <c r="AH1710" s="46"/>
      <c r="AI1710" s="46"/>
      <c r="AJ1710" s="46"/>
      <c r="AK1710" s="46"/>
      <c r="AL1710" s="46"/>
      <c r="AM1710" s="46"/>
      <c r="AN1710" s="46"/>
      <c r="AO1710" s="46"/>
      <c r="AP1710" s="46"/>
      <c r="AQ1710" s="46"/>
      <c r="AR1710" s="46"/>
      <c r="AS1710" s="46"/>
      <c r="AT1710" s="46"/>
      <c r="AU1710" s="46"/>
      <c r="AV1710" s="46"/>
      <c r="AW1710" s="46"/>
      <c r="AX1710" s="46"/>
      <c r="AY1710" s="46"/>
      <c r="AZ1710" s="46"/>
      <c r="BA1710" s="46"/>
      <c r="BB1710" s="46"/>
      <c r="BC1710" s="46"/>
      <c r="BD1710" s="46"/>
      <c r="BE1710" s="46"/>
      <c r="BF1710" s="143"/>
      <c r="BG1710" s="46"/>
      <c r="BH1710" s="46"/>
      <c r="BI1710" s="46"/>
      <c r="BJ1710" s="46"/>
      <c r="BK1710" s="46"/>
      <c r="BL1710" s="46"/>
      <c r="BM1710" s="46"/>
      <c r="BN1710" s="46"/>
      <c r="BO1710" s="46"/>
      <c r="BP1710" s="46"/>
      <c r="BQ1710" s="46"/>
      <c r="BR1710" s="46"/>
      <c r="BS1710" s="46"/>
      <c r="BT1710" s="46"/>
      <c r="BU1710" s="46"/>
      <c r="BV1710" s="46"/>
    </row>
    <row r="1711" spans="1:74" x14ac:dyDescent="0.2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  <c r="AE1711" s="46"/>
      <c r="AF1711" s="46"/>
      <c r="AG1711" s="46"/>
      <c r="AH1711" s="46"/>
      <c r="AI1711" s="46"/>
      <c r="AJ1711" s="46"/>
      <c r="AK1711" s="46"/>
      <c r="AL1711" s="46"/>
      <c r="AM1711" s="46"/>
      <c r="AN1711" s="46"/>
      <c r="AO1711" s="46"/>
      <c r="AP1711" s="46"/>
      <c r="AQ1711" s="46"/>
      <c r="AR1711" s="46"/>
      <c r="AS1711" s="46"/>
      <c r="AT1711" s="46"/>
      <c r="AU1711" s="46"/>
      <c r="AV1711" s="46"/>
      <c r="AW1711" s="46"/>
      <c r="AX1711" s="46"/>
      <c r="AY1711" s="46"/>
      <c r="AZ1711" s="46"/>
      <c r="BA1711" s="46"/>
      <c r="BB1711" s="46"/>
      <c r="BC1711" s="46"/>
      <c r="BD1711" s="46"/>
      <c r="BE1711" s="46"/>
      <c r="BF1711" s="143"/>
      <c r="BG1711" s="46"/>
      <c r="BH1711" s="46"/>
      <c r="BI1711" s="46"/>
      <c r="BJ1711" s="46"/>
      <c r="BK1711" s="46"/>
      <c r="BL1711" s="46"/>
      <c r="BM1711" s="46"/>
      <c r="BN1711" s="46"/>
      <c r="BO1711" s="46"/>
      <c r="BP1711" s="46"/>
      <c r="BQ1711" s="46"/>
      <c r="BR1711" s="46"/>
      <c r="BS1711" s="46"/>
      <c r="BT1711" s="46"/>
      <c r="BU1711" s="46"/>
      <c r="BV1711" s="46"/>
    </row>
    <row r="1712" spans="1:74" x14ac:dyDescent="0.2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  <c r="AE1712" s="46"/>
      <c r="AF1712" s="46"/>
      <c r="AG1712" s="46"/>
      <c r="AH1712" s="46"/>
      <c r="AI1712" s="46"/>
      <c r="AJ1712" s="46"/>
      <c r="AK1712" s="46"/>
      <c r="AL1712" s="46"/>
      <c r="AM1712" s="46"/>
      <c r="AN1712" s="46"/>
      <c r="AO1712" s="46"/>
      <c r="AP1712" s="46"/>
      <c r="AQ1712" s="46"/>
      <c r="AR1712" s="46"/>
      <c r="AS1712" s="46"/>
      <c r="AT1712" s="46"/>
      <c r="AU1712" s="46"/>
      <c r="AV1712" s="46"/>
      <c r="AW1712" s="46"/>
      <c r="AX1712" s="46"/>
      <c r="AY1712" s="46"/>
      <c r="AZ1712" s="46"/>
      <c r="BA1712" s="46"/>
      <c r="BB1712" s="46"/>
      <c r="BC1712" s="46"/>
      <c r="BD1712" s="46"/>
      <c r="BE1712" s="46"/>
      <c r="BF1712" s="143"/>
      <c r="BG1712" s="46"/>
      <c r="BH1712" s="46"/>
      <c r="BI1712" s="46"/>
      <c r="BJ1712" s="46"/>
      <c r="BK1712" s="46"/>
      <c r="BL1712" s="46"/>
      <c r="BM1712" s="46"/>
      <c r="BN1712" s="46"/>
      <c r="BO1712" s="46"/>
      <c r="BP1712" s="46"/>
      <c r="BQ1712" s="46"/>
      <c r="BR1712" s="46"/>
      <c r="BS1712" s="46"/>
      <c r="BT1712" s="46"/>
      <c r="BU1712" s="46"/>
      <c r="BV1712" s="46"/>
    </row>
    <row r="1713" spans="1:74" x14ac:dyDescent="0.2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  <c r="AA1713" s="46"/>
      <c r="AB1713" s="46"/>
      <c r="AC1713" s="46"/>
      <c r="AD1713" s="46"/>
      <c r="AE1713" s="46"/>
      <c r="AF1713" s="46"/>
      <c r="AG1713" s="46"/>
      <c r="AH1713" s="46"/>
      <c r="AI1713" s="46"/>
      <c r="AJ1713" s="46"/>
      <c r="AK1713" s="46"/>
      <c r="AL1713" s="46"/>
      <c r="AM1713" s="46"/>
      <c r="AN1713" s="46"/>
      <c r="AO1713" s="46"/>
      <c r="AP1713" s="46"/>
      <c r="AQ1713" s="46"/>
      <c r="AR1713" s="46"/>
      <c r="AS1713" s="46"/>
      <c r="AT1713" s="46"/>
      <c r="AU1713" s="46"/>
      <c r="AV1713" s="46"/>
      <c r="AW1713" s="46"/>
      <c r="AX1713" s="46"/>
      <c r="AY1713" s="46"/>
      <c r="AZ1713" s="46"/>
      <c r="BA1713" s="46"/>
      <c r="BB1713" s="46"/>
      <c r="BC1713" s="46"/>
      <c r="BD1713" s="46"/>
      <c r="BE1713" s="46"/>
      <c r="BF1713" s="143"/>
      <c r="BG1713" s="46"/>
      <c r="BH1713" s="46"/>
      <c r="BI1713" s="46"/>
      <c r="BJ1713" s="46"/>
      <c r="BK1713" s="46"/>
      <c r="BL1713" s="46"/>
      <c r="BM1713" s="46"/>
      <c r="BN1713" s="46"/>
      <c r="BO1713" s="46"/>
      <c r="BP1713" s="46"/>
      <c r="BQ1713" s="46"/>
      <c r="BR1713" s="46"/>
      <c r="BS1713" s="46"/>
      <c r="BT1713" s="46"/>
      <c r="BU1713" s="46"/>
      <c r="BV1713" s="46"/>
    </row>
    <row r="1714" spans="1:74" x14ac:dyDescent="0.2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  <c r="AE1714" s="46"/>
      <c r="AF1714" s="46"/>
      <c r="AG1714" s="46"/>
      <c r="AH1714" s="46"/>
      <c r="AI1714" s="46"/>
      <c r="AJ1714" s="46"/>
      <c r="AK1714" s="46"/>
      <c r="AL1714" s="46"/>
      <c r="AM1714" s="46"/>
      <c r="AN1714" s="46"/>
      <c r="AO1714" s="46"/>
      <c r="AP1714" s="46"/>
      <c r="AQ1714" s="46"/>
      <c r="AR1714" s="46"/>
      <c r="AS1714" s="46"/>
      <c r="AT1714" s="46"/>
      <c r="AU1714" s="46"/>
      <c r="AV1714" s="46"/>
      <c r="AW1714" s="46"/>
      <c r="AX1714" s="46"/>
      <c r="AY1714" s="46"/>
      <c r="AZ1714" s="46"/>
      <c r="BA1714" s="46"/>
      <c r="BB1714" s="46"/>
      <c r="BC1714" s="46"/>
      <c r="BD1714" s="46"/>
      <c r="BE1714" s="46"/>
      <c r="BF1714" s="143"/>
      <c r="BG1714" s="46"/>
      <c r="BH1714" s="46"/>
      <c r="BI1714" s="46"/>
      <c r="BJ1714" s="46"/>
      <c r="BK1714" s="46"/>
      <c r="BL1714" s="46"/>
      <c r="BM1714" s="46"/>
      <c r="BN1714" s="46"/>
      <c r="BO1714" s="46"/>
      <c r="BP1714" s="46"/>
      <c r="BQ1714" s="46"/>
      <c r="BR1714" s="46"/>
      <c r="BS1714" s="46"/>
      <c r="BT1714" s="46"/>
      <c r="BU1714" s="46"/>
      <c r="BV1714" s="46"/>
    </row>
    <row r="1715" spans="1:74" x14ac:dyDescent="0.2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  <c r="AA1715" s="46"/>
      <c r="AB1715" s="46"/>
      <c r="AC1715" s="46"/>
      <c r="AD1715" s="46"/>
      <c r="AE1715" s="46"/>
      <c r="AF1715" s="46"/>
      <c r="AG1715" s="46"/>
      <c r="AH1715" s="46"/>
      <c r="AI1715" s="46"/>
      <c r="AJ1715" s="46"/>
      <c r="AK1715" s="46"/>
      <c r="AL1715" s="46"/>
      <c r="AM1715" s="46"/>
      <c r="AN1715" s="46"/>
      <c r="AO1715" s="46"/>
      <c r="AP1715" s="46"/>
      <c r="AQ1715" s="46"/>
      <c r="AR1715" s="46"/>
      <c r="AS1715" s="46"/>
      <c r="AT1715" s="46"/>
      <c r="AU1715" s="46"/>
      <c r="AV1715" s="46"/>
      <c r="AW1715" s="46"/>
      <c r="AX1715" s="46"/>
      <c r="AY1715" s="46"/>
      <c r="AZ1715" s="46"/>
      <c r="BA1715" s="46"/>
      <c r="BB1715" s="46"/>
      <c r="BC1715" s="46"/>
      <c r="BD1715" s="46"/>
      <c r="BE1715" s="46"/>
      <c r="BF1715" s="143"/>
      <c r="BG1715" s="46"/>
      <c r="BH1715" s="46"/>
      <c r="BI1715" s="46"/>
      <c r="BJ1715" s="46"/>
      <c r="BK1715" s="46"/>
      <c r="BL1715" s="46"/>
      <c r="BM1715" s="46"/>
      <c r="BN1715" s="46"/>
      <c r="BO1715" s="46"/>
      <c r="BP1715" s="46"/>
      <c r="BQ1715" s="46"/>
      <c r="BR1715" s="46"/>
      <c r="BS1715" s="46"/>
      <c r="BT1715" s="46"/>
      <c r="BU1715" s="46"/>
      <c r="BV1715" s="46"/>
    </row>
    <row r="1716" spans="1:74" x14ac:dyDescent="0.2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  <c r="AE1716" s="46"/>
      <c r="AF1716" s="46"/>
      <c r="AG1716" s="46"/>
      <c r="AH1716" s="46"/>
      <c r="AI1716" s="46"/>
      <c r="AJ1716" s="46"/>
      <c r="AK1716" s="46"/>
      <c r="AL1716" s="46"/>
      <c r="AM1716" s="46"/>
      <c r="AN1716" s="46"/>
      <c r="AO1716" s="46"/>
      <c r="AP1716" s="46"/>
      <c r="AQ1716" s="46"/>
      <c r="AR1716" s="46"/>
      <c r="AS1716" s="46"/>
      <c r="AT1716" s="46"/>
      <c r="AU1716" s="46"/>
      <c r="AV1716" s="46"/>
      <c r="AW1716" s="46"/>
      <c r="AX1716" s="46"/>
      <c r="AY1716" s="46"/>
      <c r="AZ1716" s="46"/>
      <c r="BA1716" s="46"/>
      <c r="BB1716" s="46"/>
      <c r="BC1716" s="46"/>
      <c r="BD1716" s="46"/>
      <c r="BE1716" s="46"/>
      <c r="BF1716" s="143"/>
      <c r="BG1716" s="46"/>
      <c r="BH1716" s="46"/>
      <c r="BI1716" s="46"/>
      <c r="BJ1716" s="46"/>
      <c r="BK1716" s="46"/>
      <c r="BL1716" s="46"/>
      <c r="BM1716" s="46"/>
      <c r="BN1716" s="46"/>
      <c r="BO1716" s="46"/>
      <c r="BP1716" s="46"/>
      <c r="BQ1716" s="46"/>
      <c r="BR1716" s="46"/>
      <c r="BS1716" s="46"/>
      <c r="BT1716" s="46"/>
      <c r="BU1716" s="46"/>
      <c r="BV1716" s="46"/>
    </row>
    <row r="1717" spans="1:74" x14ac:dyDescent="0.2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  <c r="AA1717" s="46"/>
      <c r="AB1717" s="46"/>
      <c r="AC1717" s="46"/>
      <c r="AD1717" s="46"/>
      <c r="AE1717" s="46"/>
      <c r="AF1717" s="46"/>
      <c r="AG1717" s="46"/>
      <c r="AH1717" s="46"/>
      <c r="AI1717" s="46"/>
      <c r="AJ1717" s="46"/>
      <c r="AK1717" s="46"/>
      <c r="AL1717" s="46"/>
      <c r="AM1717" s="46"/>
      <c r="AN1717" s="46"/>
      <c r="AO1717" s="46"/>
      <c r="AP1717" s="46"/>
      <c r="AQ1717" s="46"/>
      <c r="AR1717" s="46"/>
      <c r="AS1717" s="46"/>
      <c r="AT1717" s="46"/>
      <c r="AU1717" s="46"/>
      <c r="AV1717" s="46"/>
      <c r="AW1717" s="46"/>
      <c r="AX1717" s="46"/>
      <c r="AY1717" s="46"/>
      <c r="AZ1717" s="46"/>
      <c r="BA1717" s="46"/>
      <c r="BB1717" s="46"/>
      <c r="BC1717" s="46"/>
      <c r="BD1717" s="46"/>
      <c r="BE1717" s="46"/>
      <c r="BF1717" s="143"/>
      <c r="BG1717" s="46"/>
      <c r="BH1717" s="46"/>
      <c r="BI1717" s="46"/>
      <c r="BJ1717" s="46"/>
      <c r="BK1717" s="46"/>
      <c r="BL1717" s="46"/>
      <c r="BM1717" s="46"/>
      <c r="BN1717" s="46"/>
      <c r="BO1717" s="46"/>
      <c r="BP1717" s="46"/>
      <c r="BQ1717" s="46"/>
      <c r="BR1717" s="46"/>
      <c r="BS1717" s="46"/>
      <c r="BT1717" s="46"/>
      <c r="BU1717" s="46"/>
      <c r="BV1717" s="46"/>
    </row>
    <row r="1718" spans="1:74" x14ac:dyDescent="0.2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  <c r="AK1718" s="46"/>
      <c r="AL1718" s="46"/>
      <c r="AM1718" s="46"/>
      <c r="AN1718" s="46"/>
      <c r="AO1718" s="46"/>
      <c r="AP1718" s="46"/>
      <c r="AQ1718" s="46"/>
      <c r="AR1718" s="46"/>
      <c r="AS1718" s="46"/>
      <c r="AT1718" s="46"/>
      <c r="AU1718" s="46"/>
      <c r="AV1718" s="46"/>
      <c r="AW1718" s="46"/>
      <c r="AX1718" s="46"/>
      <c r="AY1718" s="46"/>
      <c r="AZ1718" s="46"/>
      <c r="BA1718" s="46"/>
      <c r="BB1718" s="46"/>
      <c r="BC1718" s="46"/>
      <c r="BD1718" s="46"/>
      <c r="BE1718" s="46"/>
      <c r="BF1718" s="143"/>
      <c r="BG1718" s="46"/>
      <c r="BH1718" s="46"/>
      <c r="BI1718" s="46"/>
      <c r="BJ1718" s="46"/>
      <c r="BK1718" s="46"/>
      <c r="BL1718" s="46"/>
      <c r="BM1718" s="46"/>
      <c r="BN1718" s="46"/>
      <c r="BO1718" s="46"/>
      <c r="BP1718" s="46"/>
      <c r="BQ1718" s="46"/>
      <c r="BR1718" s="46"/>
      <c r="BS1718" s="46"/>
      <c r="BT1718" s="46"/>
      <c r="BU1718" s="46"/>
      <c r="BV1718" s="46"/>
    </row>
    <row r="1719" spans="1:74" x14ac:dyDescent="0.2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  <c r="AE1719" s="46"/>
      <c r="AF1719" s="46"/>
      <c r="AG1719" s="46"/>
      <c r="AH1719" s="46"/>
      <c r="AI1719" s="46"/>
      <c r="AJ1719" s="46"/>
      <c r="AK1719" s="46"/>
      <c r="AL1719" s="46"/>
      <c r="AM1719" s="46"/>
      <c r="AN1719" s="46"/>
      <c r="AO1719" s="46"/>
      <c r="AP1719" s="46"/>
      <c r="AQ1719" s="46"/>
      <c r="AR1719" s="46"/>
      <c r="AS1719" s="46"/>
      <c r="AT1719" s="46"/>
      <c r="AU1719" s="46"/>
      <c r="AV1719" s="46"/>
      <c r="AW1719" s="46"/>
      <c r="AX1719" s="46"/>
      <c r="AY1719" s="46"/>
      <c r="AZ1719" s="46"/>
      <c r="BA1719" s="46"/>
      <c r="BB1719" s="46"/>
      <c r="BC1719" s="46"/>
      <c r="BD1719" s="46"/>
      <c r="BE1719" s="46"/>
      <c r="BF1719" s="143"/>
      <c r="BG1719" s="46"/>
      <c r="BH1719" s="46"/>
      <c r="BI1719" s="46"/>
      <c r="BJ1719" s="46"/>
      <c r="BK1719" s="46"/>
      <c r="BL1719" s="46"/>
      <c r="BM1719" s="46"/>
      <c r="BN1719" s="46"/>
      <c r="BO1719" s="46"/>
      <c r="BP1719" s="46"/>
      <c r="BQ1719" s="46"/>
      <c r="BR1719" s="46"/>
      <c r="BS1719" s="46"/>
      <c r="BT1719" s="46"/>
      <c r="BU1719" s="46"/>
      <c r="BV1719" s="46"/>
    </row>
    <row r="1720" spans="1:74" x14ac:dyDescent="0.2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  <c r="AK1720" s="46"/>
      <c r="AL1720" s="46"/>
      <c r="AM1720" s="46"/>
      <c r="AN1720" s="46"/>
      <c r="AO1720" s="46"/>
      <c r="AP1720" s="46"/>
      <c r="AQ1720" s="46"/>
      <c r="AR1720" s="46"/>
      <c r="AS1720" s="46"/>
      <c r="AT1720" s="46"/>
      <c r="AU1720" s="46"/>
      <c r="AV1720" s="46"/>
      <c r="AW1720" s="46"/>
      <c r="AX1720" s="46"/>
      <c r="AY1720" s="46"/>
      <c r="AZ1720" s="46"/>
      <c r="BA1720" s="46"/>
      <c r="BB1720" s="46"/>
      <c r="BC1720" s="46"/>
      <c r="BD1720" s="46"/>
      <c r="BE1720" s="46"/>
      <c r="BF1720" s="143"/>
      <c r="BG1720" s="46"/>
      <c r="BH1720" s="46"/>
      <c r="BI1720" s="46"/>
      <c r="BJ1720" s="46"/>
      <c r="BK1720" s="46"/>
      <c r="BL1720" s="46"/>
      <c r="BM1720" s="46"/>
      <c r="BN1720" s="46"/>
      <c r="BO1720" s="46"/>
      <c r="BP1720" s="46"/>
      <c r="BQ1720" s="46"/>
      <c r="BR1720" s="46"/>
      <c r="BS1720" s="46"/>
      <c r="BT1720" s="46"/>
      <c r="BU1720" s="46"/>
      <c r="BV1720" s="46"/>
    </row>
    <row r="1721" spans="1:74" x14ac:dyDescent="0.2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  <c r="AK1721" s="46"/>
      <c r="AL1721" s="46"/>
      <c r="AM1721" s="46"/>
      <c r="AN1721" s="46"/>
      <c r="AO1721" s="46"/>
      <c r="AP1721" s="46"/>
      <c r="AQ1721" s="46"/>
      <c r="AR1721" s="46"/>
      <c r="AS1721" s="46"/>
      <c r="AT1721" s="46"/>
      <c r="AU1721" s="46"/>
      <c r="AV1721" s="46"/>
      <c r="AW1721" s="46"/>
      <c r="AX1721" s="46"/>
      <c r="AY1721" s="46"/>
      <c r="AZ1721" s="46"/>
      <c r="BA1721" s="46"/>
      <c r="BB1721" s="46"/>
      <c r="BC1721" s="46"/>
      <c r="BD1721" s="46"/>
      <c r="BE1721" s="46"/>
      <c r="BF1721" s="143"/>
      <c r="BG1721" s="46"/>
      <c r="BH1721" s="46"/>
      <c r="BI1721" s="46"/>
      <c r="BJ1721" s="46"/>
      <c r="BK1721" s="46"/>
      <c r="BL1721" s="46"/>
      <c r="BM1721" s="46"/>
      <c r="BN1721" s="46"/>
      <c r="BO1721" s="46"/>
      <c r="BP1721" s="46"/>
      <c r="BQ1721" s="46"/>
      <c r="BR1721" s="46"/>
      <c r="BS1721" s="46"/>
      <c r="BT1721" s="46"/>
      <c r="BU1721" s="46"/>
      <c r="BV1721" s="46"/>
    </row>
    <row r="1722" spans="1:74" x14ac:dyDescent="0.2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  <c r="AE1722" s="46"/>
      <c r="AF1722" s="46"/>
      <c r="AG1722" s="46"/>
      <c r="AH1722" s="46"/>
      <c r="AI1722" s="46"/>
      <c r="AJ1722" s="46"/>
      <c r="AK1722" s="46"/>
      <c r="AL1722" s="46"/>
      <c r="AM1722" s="46"/>
      <c r="AN1722" s="46"/>
      <c r="AO1722" s="46"/>
      <c r="AP1722" s="46"/>
      <c r="AQ1722" s="46"/>
      <c r="AR1722" s="46"/>
      <c r="AS1722" s="46"/>
      <c r="AT1722" s="46"/>
      <c r="AU1722" s="46"/>
      <c r="AV1722" s="46"/>
      <c r="AW1722" s="46"/>
      <c r="AX1722" s="46"/>
      <c r="AY1722" s="46"/>
      <c r="AZ1722" s="46"/>
      <c r="BA1722" s="46"/>
      <c r="BB1722" s="46"/>
      <c r="BC1722" s="46"/>
      <c r="BD1722" s="46"/>
      <c r="BE1722" s="46"/>
      <c r="BF1722" s="143"/>
      <c r="BG1722" s="46"/>
      <c r="BH1722" s="46"/>
      <c r="BI1722" s="46"/>
      <c r="BJ1722" s="46"/>
      <c r="BK1722" s="46"/>
      <c r="BL1722" s="46"/>
      <c r="BM1722" s="46"/>
      <c r="BN1722" s="46"/>
      <c r="BO1722" s="46"/>
      <c r="BP1722" s="46"/>
      <c r="BQ1722" s="46"/>
      <c r="BR1722" s="46"/>
      <c r="BS1722" s="46"/>
      <c r="BT1722" s="46"/>
      <c r="BU1722" s="46"/>
      <c r="BV1722" s="46"/>
    </row>
    <row r="1723" spans="1:74" x14ac:dyDescent="0.2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  <c r="AE1723" s="46"/>
      <c r="AF1723" s="46"/>
      <c r="AG1723" s="46"/>
      <c r="AH1723" s="46"/>
      <c r="AI1723" s="46"/>
      <c r="AJ1723" s="46"/>
      <c r="AK1723" s="46"/>
      <c r="AL1723" s="46"/>
      <c r="AM1723" s="46"/>
      <c r="AN1723" s="46"/>
      <c r="AO1723" s="46"/>
      <c r="AP1723" s="46"/>
      <c r="AQ1723" s="46"/>
      <c r="AR1723" s="46"/>
      <c r="AS1723" s="46"/>
      <c r="AT1723" s="46"/>
      <c r="AU1723" s="46"/>
      <c r="AV1723" s="46"/>
      <c r="AW1723" s="46"/>
      <c r="AX1723" s="46"/>
      <c r="AY1723" s="46"/>
      <c r="AZ1723" s="46"/>
      <c r="BA1723" s="46"/>
      <c r="BB1723" s="46"/>
      <c r="BC1723" s="46"/>
      <c r="BD1723" s="46"/>
      <c r="BE1723" s="46"/>
      <c r="BF1723" s="143"/>
      <c r="BG1723" s="46"/>
      <c r="BH1723" s="46"/>
      <c r="BI1723" s="46"/>
      <c r="BJ1723" s="46"/>
      <c r="BK1723" s="46"/>
      <c r="BL1723" s="46"/>
      <c r="BM1723" s="46"/>
      <c r="BN1723" s="46"/>
      <c r="BO1723" s="46"/>
      <c r="BP1723" s="46"/>
      <c r="BQ1723" s="46"/>
      <c r="BR1723" s="46"/>
      <c r="BS1723" s="46"/>
      <c r="BT1723" s="46"/>
      <c r="BU1723" s="46"/>
      <c r="BV1723" s="46"/>
    </row>
    <row r="1724" spans="1:74" x14ac:dyDescent="0.2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  <c r="AK1724" s="46"/>
      <c r="AL1724" s="46"/>
      <c r="AM1724" s="46"/>
      <c r="AN1724" s="46"/>
      <c r="AO1724" s="46"/>
      <c r="AP1724" s="46"/>
      <c r="AQ1724" s="46"/>
      <c r="AR1724" s="46"/>
      <c r="AS1724" s="46"/>
      <c r="AT1724" s="46"/>
      <c r="AU1724" s="46"/>
      <c r="AV1724" s="46"/>
      <c r="AW1724" s="46"/>
      <c r="AX1724" s="46"/>
      <c r="AY1724" s="46"/>
      <c r="AZ1724" s="46"/>
      <c r="BA1724" s="46"/>
      <c r="BB1724" s="46"/>
      <c r="BC1724" s="46"/>
      <c r="BD1724" s="46"/>
      <c r="BE1724" s="46"/>
      <c r="BF1724" s="143"/>
      <c r="BG1724" s="46"/>
      <c r="BH1724" s="46"/>
      <c r="BI1724" s="46"/>
      <c r="BJ1724" s="46"/>
      <c r="BK1724" s="46"/>
      <c r="BL1724" s="46"/>
      <c r="BM1724" s="46"/>
      <c r="BN1724" s="46"/>
      <c r="BO1724" s="46"/>
      <c r="BP1724" s="46"/>
      <c r="BQ1724" s="46"/>
      <c r="BR1724" s="46"/>
      <c r="BS1724" s="46"/>
      <c r="BT1724" s="46"/>
      <c r="BU1724" s="46"/>
      <c r="BV1724" s="46"/>
    </row>
    <row r="1725" spans="1:74" x14ac:dyDescent="0.2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  <c r="AE1725" s="46"/>
      <c r="AF1725" s="46"/>
      <c r="AG1725" s="46"/>
      <c r="AH1725" s="46"/>
      <c r="AI1725" s="46"/>
      <c r="AJ1725" s="46"/>
      <c r="AK1725" s="46"/>
      <c r="AL1725" s="46"/>
      <c r="AM1725" s="46"/>
      <c r="AN1725" s="46"/>
      <c r="AO1725" s="46"/>
      <c r="AP1725" s="46"/>
      <c r="AQ1725" s="46"/>
      <c r="AR1725" s="46"/>
      <c r="AS1725" s="46"/>
      <c r="AT1725" s="46"/>
      <c r="AU1725" s="46"/>
      <c r="AV1725" s="46"/>
      <c r="AW1725" s="46"/>
      <c r="AX1725" s="46"/>
      <c r="AY1725" s="46"/>
      <c r="AZ1725" s="46"/>
      <c r="BA1725" s="46"/>
      <c r="BB1725" s="46"/>
      <c r="BC1725" s="46"/>
      <c r="BD1725" s="46"/>
      <c r="BE1725" s="46"/>
      <c r="BF1725" s="143"/>
      <c r="BG1725" s="46"/>
      <c r="BH1725" s="46"/>
      <c r="BI1725" s="46"/>
      <c r="BJ1725" s="46"/>
      <c r="BK1725" s="46"/>
      <c r="BL1725" s="46"/>
      <c r="BM1725" s="46"/>
      <c r="BN1725" s="46"/>
      <c r="BO1725" s="46"/>
      <c r="BP1725" s="46"/>
      <c r="BQ1725" s="46"/>
      <c r="BR1725" s="46"/>
      <c r="BS1725" s="46"/>
      <c r="BT1725" s="46"/>
      <c r="BU1725" s="46"/>
      <c r="BV1725" s="46"/>
    </row>
    <row r="1726" spans="1:74" x14ac:dyDescent="0.2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  <c r="AE1726" s="46"/>
      <c r="AF1726" s="46"/>
      <c r="AG1726" s="46"/>
      <c r="AH1726" s="46"/>
      <c r="AI1726" s="46"/>
      <c r="AJ1726" s="46"/>
      <c r="AK1726" s="46"/>
      <c r="AL1726" s="46"/>
      <c r="AM1726" s="46"/>
      <c r="AN1726" s="46"/>
      <c r="AO1726" s="46"/>
      <c r="AP1726" s="46"/>
      <c r="AQ1726" s="46"/>
      <c r="AR1726" s="46"/>
      <c r="AS1726" s="46"/>
      <c r="AT1726" s="46"/>
      <c r="AU1726" s="46"/>
      <c r="AV1726" s="46"/>
      <c r="AW1726" s="46"/>
      <c r="AX1726" s="46"/>
      <c r="AY1726" s="46"/>
      <c r="AZ1726" s="46"/>
      <c r="BA1726" s="46"/>
      <c r="BB1726" s="46"/>
      <c r="BC1726" s="46"/>
      <c r="BD1726" s="46"/>
      <c r="BE1726" s="46"/>
      <c r="BF1726" s="143"/>
      <c r="BG1726" s="46"/>
      <c r="BH1726" s="46"/>
      <c r="BI1726" s="46"/>
      <c r="BJ1726" s="46"/>
      <c r="BK1726" s="46"/>
      <c r="BL1726" s="46"/>
      <c r="BM1726" s="46"/>
      <c r="BN1726" s="46"/>
      <c r="BO1726" s="46"/>
      <c r="BP1726" s="46"/>
      <c r="BQ1726" s="46"/>
      <c r="BR1726" s="46"/>
      <c r="BS1726" s="46"/>
      <c r="BT1726" s="46"/>
      <c r="BU1726" s="46"/>
      <c r="BV1726" s="46"/>
    </row>
    <row r="1727" spans="1:74" x14ac:dyDescent="0.2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  <c r="AA1727" s="46"/>
      <c r="AB1727" s="46"/>
      <c r="AC1727" s="46"/>
      <c r="AD1727" s="46"/>
      <c r="AE1727" s="46"/>
      <c r="AF1727" s="46"/>
      <c r="AG1727" s="46"/>
      <c r="AH1727" s="46"/>
      <c r="AI1727" s="46"/>
      <c r="AJ1727" s="46"/>
      <c r="AK1727" s="46"/>
      <c r="AL1727" s="46"/>
      <c r="AM1727" s="46"/>
      <c r="AN1727" s="46"/>
      <c r="AO1727" s="46"/>
      <c r="AP1727" s="46"/>
      <c r="AQ1727" s="46"/>
      <c r="AR1727" s="46"/>
      <c r="AS1727" s="46"/>
      <c r="AT1727" s="46"/>
      <c r="AU1727" s="46"/>
      <c r="AV1727" s="46"/>
      <c r="AW1727" s="46"/>
      <c r="AX1727" s="46"/>
      <c r="AY1727" s="46"/>
      <c r="AZ1727" s="46"/>
      <c r="BA1727" s="46"/>
      <c r="BB1727" s="46"/>
      <c r="BC1727" s="46"/>
      <c r="BD1727" s="46"/>
      <c r="BE1727" s="46"/>
      <c r="BF1727" s="143"/>
      <c r="BG1727" s="46"/>
      <c r="BH1727" s="46"/>
      <c r="BI1727" s="46"/>
      <c r="BJ1727" s="46"/>
      <c r="BK1727" s="46"/>
      <c r="BL1727" s="46"/>
      <c r="BM1727" s="46"/>
      <c r="BN1727" s="46"/>
      <c r="BO1727" s="46"/>
      <c r="BP1727" s="46"/>
      <c r="BQ1727" s="46"/>
      <c r="BR1727" s="46"/>
      <c r="BS1727" s="46"/>
      <c r="BT1727" s="46"/>
      <c r="BU1727" s="46"/>
      <c r="BV1727" s="46"/>
    </row>
    <row r="1728" spans="1:74" x14ac:dyDescent="0.2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  <c r="AE1728" s="46"/>
      <c r="AF1728" s="46"/>
      <c r="AG1728" s="46"/>
      <c r="AH1728" s="46"/>
      <c r="AI1728" s="46"/>
      <c r="AJ1728" s="46"/>
      <c r="AK1728" s="46"/>
      <c r="AL1728" s="46"/>
      <c r="AM1728" s="46"/>
      <c r="AN1728" s="46"/>
      <c r="AO1728" s="46"/>
      <c r="AP1728" s="46"/>
      <c r="AQ1728" s="46"/>
      <c r="AR1728" s="46"/>
      <c r="AS1728" s="46"/>
      <c r="AT1728" s="46"/>
      <c r="AU1728" s="46"/>
      <c r="AV1728" s="46"/>
      <c r="AW1728" s="46"/>
      <c r="AX1728" s="46"/>
      <c r="AY1728" s="46"/>
      <c r="AZ1728" s="46"/>
      <c r="BA1728" s="46"/>
      <c r="BB1728" s="46"/>
      <c r="BC1728" s="46"/>
      <c r="BD1728" s="46"/>
      <c r="BE1728" s="46"/>
      <c r="BF1728" s="143"/>
      <c r="BG1728" s="46"/>
      <c r="BH1728" s="46"/>
      <c r="BI1728" s="46"/>
      <c r="BJ1728" s="46"/>
      <c r="BK1728" s="46"/>
      <c r="BL1728" s="46"/>
      <c r="BM1728" s="46"/>
      <c r="BN1728" s="46"/>
      <c r="BO1728" s="46"/>
      <c r="BP1728" s="46"/>
      <c r="BQ1728" s="46"/>
      <c r="BR1728" s="46"/>
      <c r="BS1728" s="46"/>
      <c r="BT1728" s="46"/>
      <c r="BU1728" s="46"/>
      <c r="BV1728" s="46"/>
    </row>
    <row r="1729" spans="1:74" x14ac:dyDescent="0.2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  <c r="AE1729" s="46"/>
      <c r="AF1729" s="46"/>
      <c r="AG1729" s="46"/>
      <c r="AH1729" s="46"/>
      <c r="AI1729" s="46"/>
      <c r="AJ1729" s="46"/>
      <c r="AK1729" s="46"/>
      <c r="AL1729" s="46"/>
      <c r="AM1729" s="46"/>
      <c r="AN1729" s="46"/>
      <c r="AO1729" s="46"/>
      <c r="AP1729" s="46"/>
      <c r="AQ1729" s="46"/>
      <c r="AR1729" s="46"/>
      <c r="AS1729" s="46"/>
      <c r="AT1729" s="46"/>
      <c r="AU1729" s="46"/>
      <c r="AV1729" s="46"/>
      <c r="AW1729" s="46"/>
      <c r="AX1729" s="46"/>
      <c r="AY1729" s="46"/>
      <c r="AZ1729" s="46"/>
      <c r="BA1729" s="46"/>
      <c r="BB1729" s="46"/>
      <c r="BC1729" s="46"/>
      <c r="BD1729" s="46"/>
      <c r="BE1729" s="46"/>
      <c r="BF1729" s="143"/>
      <c r="BG1729" s="46"/>
      <c r="BH1729" s="46"/>
      <c r="BI1729" s="46"/>
      <c r="BJ1729" s="46"/>
      <c r="BK1729" s="46"/>
      <c r="BL1729" s="46"/>
      <c r="BM1729" s="46"/>
      <c r="BN1729" s="46"/>
      <c r="BO1729" s="46"/>
      <c r="BP1729" s="46"/>
      <c r="BQ1729" s="46"/>
      <c r="BR1729" s="46"/>
      <c r="BS1729" s="46"/>
      <c r="BT1729" s="46"/>
      <c r="BU1729" s="46"/>
      <c r="BV1729" s="46"/>
    </row>
    <row r="1730" spans="1:74" x14ac:dyDescent="0.2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  <c r="AE1730" s="46"/>
      <c r="AF1730" s="46"/>
      <c r="AG1730" s="46"/>
      <c r="AH1730" s="46"/>
      <c r="AI1730" s="46"/>
      <c r="AJ1730" s="46"/>
      <c r="AK1730" s="46"/>
      <c r="AL1730" s="46"/>
      <c r="AM1730" s="46"/>
      <c r="AN1730" s="46"/>
      <c r="AO1730" s="46"/>
      <c r="AP1730" s="46"/>
      <c r="AQ1730" s="46"/>
      <c r="AR1730" s="46"/>
      <c r="AS1730" s="46"/>
      <c r="AT1730" s="46"/>
      <c r="AU1730" s="46"/>
      <c r="AV1730" s="46"/>
      <c r="AW1730" s="46"/>
      <c r="AX1730" s="46"/>
      <c r="AY1730" s="46"/>
      <c r="AZ1730" s="46"/>
      <c r="BA1730" s="46"/>
      <c r="BB1730" s="46"/>
      <c r="BC1730" s="46"/>
      <c r="BD1730" s="46"/>
      <c r="BE1730" s="46"/>
      <c r="BF1730" s="143"/>
      <c r="BG1730" s="46"/>
      <c r="BH1730" s="46"/>
      <c r="BI1730" s="46"/>
      <c r="BJ1730" s="46"/>
      <c r="BK1730" s="46"/>
      <c r="BL1730" s="46"/>
      <c r="BM1730" s="46"/>
      <c r="BN1730" s="46"/>
      <c r="BO1730" s="46"/>
      <c r="BP1730" s="46"/>
      <c r="BQ1730" s="46"/>
      <c r="BR1730" s="46"/>
      <c r="BS1730" s="46"/>
      <c r="BT1730" s="46"/>
      <c r="BU1730" s="46"/>
      <c r="BV1730" s="46"/>
    </row>
    <row r="1731" spans="1:74" x14ac:dyDescent="0.2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  <c r="AA1731" s="46"/>
      <c r="AB1731" s="46"/>
      <c r="AC1731" s="46"/>
      <c r="AD1731" s="46"/>
      <c r="AE1731" s="46"/>
      <c r="AF1731" s="46"/>
      <c r="AG1731" s="46"/>
      <c r="AH1731" s="46"/>
      <c r="AI1731" s="46"/>
      <c r="AJ1731" s="46"/>
      <c r="AK1731" s="46"/>
      <c r="AL1731" s="46"/>
      <c r="AM1731" s="46"/>
      <c r="AN1731" s="46"/>
      <c r="AO1731" s="46"/>
      <c r="AP1731" s="46"/>
      <c r="AQ1731" s="46"/>
      <c r="AR1731" s="46"/>
      <c r="AS1731" s="46"/>
      <c r="AT1731" s="46"/>
      <c r="AU1731" s="46"/>
      <c r="AV1731" s="46"/>
      <c r="AW1731" s="46"/>
      <c r="AX1731" s="46"/>
      <c r="AY1731" s="46"/>
      <c r="AZ1731" s="46"/>
      <c r="BA1731" s="46"/>
      <c r="BB1731" s="46"/>
      <c r="BC1731" s="46"/>
      <c r="BD1731" s="46"/>
      <c r="BE1731" s="46"/>
      <c r="BF1731" s="143"/>
      <c r="BG1731" s="46"/>
      <c r="BH1731" s="46"/>
      <c r="BI1731" s="46"/>
      <c r="BJ1731" s="46"/>
      <c r="BK1731" s="46"/>
      <c r="BL1731" s="46"/>
      <c r="BM1731" s="46"/>
      <c r="BN1731" s="46"/>
      <c r="BO1731" s="46"/>
      <c r="BP1731" s="46"/>
      <c r="BQ1731" s="46"/>
      <c r="BR1731" s="46"/>
      <c r="BS1731" s="46"/>
      <c r="BT1731" s="46"/>
      <c r="BU1731" s="46"/>
      <c r="BV1731" s="46"/>
    </row>
    <row r="1732" spans="1:74" x14ac:dyDescent="0.2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  <c r="AA1732" s="46"/>
      <c r="AB1732" s="46"/>
      <c r="AC1732" s="46"/>
      <c r="AD1732" s="46"/>
      <c r="AE1732" s="46"/>
      <c r="AF1732" s="46"/>
      <c r="AG1732" s="46"/>
      <c r="AH1732" s="46"/>
      <c r="AI1732" s="46"/>
      <c r="AJ1732" s="46"/>
      <c r="AK1732" s="46"/>
      <c r="AL1732" s="46"/>
      <c r="AM1732" s="46"/>
      <c r="AN1732" s="46"/>
      <c r="AO1732" s="46"/>
      <c r="AP1732" s="46"/>
      <c r="AQ1732" s="46"/>
      <c r="AR1732" s="46"/>
      <c r="AS1732" s="46"/>
      <c r="AT1732" s="46"/>
      <c r="AU1732" s="46"/>
      <c r="AV1732" s="46"/>
      <c r="AW1732" s="46"/>
      <c r="AX1732" s="46"/>
      <c r="AY1732" s="46"/>
      <c r="AZ1732" s="46"/>
      <c r="BA1732" s="46"/>
      <c r="BB1732" s="46"/>
      <c r="BC1732" s="46"/>
      <c r="BD1732" s="46"/>
      <c r="BE1732" s="46"/>
      <c r="BF1732" s="143"/>
      <c r="BG1732" s="46"/>
      <c r="BH1732" s="46"/>
      <c r="BI1732" s="46"/>
      <c r="BJ1732" s="46"/>
      <c r="BK1732" s="46"/>
      <c r="BL1732" s="46"/>
      <c r="BM1732" s="46"/>
      <c r="BN1732" s="46"/>
      <c r="BO1732" s="46"/>
      <c r="BP1732" s="46"/>
      <c r="BQ1732" s="46"/>
      <c r="BR1732" s="46"/>
      <c r="BS1732" s="46"/>
      <c r="BT1732" s="46"/>
      <c r="BU1732" s="46"/>
      <c r="BV1732" s="46"/>
    </row>
    <row r="1733" spans="1:74" x14ac:dyDescent="0.2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  <c r="AE1733" s="46"/>
      <c r="AF1733" s="46"/>
      <c r="AG1733" s="46"/>
      <c r="AH1733" s="46"/>
      <c r="AI1733" s="46"/>
      <c r="AJ1733" s="46"/>
      <c r="AK1733" s="46"/>
      <c r="AL1733" s="46"/>
      <c r="AM1733" s="46"/>
      <c r="AN1733" s="46"/>
      <c r="AO1733" s="46"/>
      <c r="AP1733" s="46"/>
      <c r="AQ1733" s="46"/>
      <c r="AR1733" s="46"/>
      <c r="AS1733" s="46"/>
      <c r="AT1733" s="46"/>
      <c r="AU1733" s="46"/>
      <c r="AV1733" s="46"/>
      <c r="AW1733" s="46"/>
      <c r="AX1733" s="46"/>
      <c r="AY1733" s="46"/>
      <c r="AZ1733" s="46"/>
      <c r="BA1733" s="46"/>
      <c r="BB1733" s="46"/>
      <c r="BC1733" s="46"/>
      <c r="BD1733" s="46"/>
      <c r="BE1733" s="46"/>
      <c r="BF1733" s="143"/>
      <c r="BG1733" s="46"/>
      <c r="BH1733" s="46"/>
      <c r="BI1733" s="46"/>
      <c r="BJ1733" s="46"/>
      <c r="BK1733" s="46"/>
      <c r="BL1733" s="46"/>
      <c r="BM1733" s="46"/>
      <c r="BN1733" s="46"/>
      <c r="BO1733" s="46"/>
      <c r="BP1733" s="46"/>
      <c r="BQ1733" s="46"/>
      <c r="BR1733" s="46"/>
      <c r="BS1733" s="46"/>
      <c r="BT1733" s="46"/>
      <c r="BU1733" s="46"/>
      <c r="BV1733" s="46"/>
    </row>
    <row r="1734" spans="1:74" x14ac:dyDescent="0.2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  <c r="AA1734" s="46"/>
      <c r="AB1734" s="46"/>
      <c r="AC1734" s="46"/>
      <c r="AD1734" s="46"/>
      <c r="AE1734" s="46"/>
      <c r="AF1734" s="46"/>
      <c r="AG1734" s="46"/>
      <c r="AH1734" s="46"/>
      <c r="AI1734" s="46"/>
      <c r="AJ1734" s="46"/>
      <c r="AK1734" s="46"/>
      <c r="AL1734" s="46"/>
      <c r="AM1734" s="46"/>
      <c r="AN1734" s="46"/>
      <c r="AO1734" s="46"/>
      <c r="AP1734" s="46"/>
      <c r="AQ1734" s="46"/>
      <c r="AR1734" s="46"/>
      <c r="AS1734" s="46"/>
      <c r="AT1734" s="46"/>
      <c r="AU1734" s="46"/>
      <c r="AV1734" s="46"/>
      <c r="AW1734" s="46"/>
      <c r="AX1734" s="46"/>
      <c r="AY1734" s="46"/>
      <c r="AZ1734" s="46"/>
      <c r="BA1734" s="46"/>
      <c r="BB1734" s="46"/>
      <c r="BC1734" s="46"/>
      <c r="BD1734" s="46"/>
      <c r="BE1734" s="46"/>
      <c r="BF1734" s="143"/>
      <c r="BG1734" s="46"/>
      <c r="BH1734" s="46"/>
      <c r="BI1734" s="46"/>
      <c r="BJ1734" s="46"/>
      <c r="BK1734" s="46"/>
      <c r="BL1734" s="46"/>
      <c r="BM1734" s="46"/>
      <c r="BN1734" s="46"/>
      <c r="BO1734" s="46"/>
      <c r="BP1734" s="46"/>
      <c r="BQ1734" s="46"/>
      <c r="BR1734" s="46"/>
      <c r="BS1734" s="46"/>
      <c r="BT1734" s="46"/>
      <c r="BU1734" s="46"/>
      <c r="BV1734" s="46"/>
    </row>
    <row r="1735" spans="1:74" x14ac:dyDescent="0.2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  <c r="AK1735" s="46"/>
      <c r="AL1735" s="46"/>
      <c r="AM1735" s="46"/>
      <c r="AN1735" s="46"/>
      <c r="AO1735" s="46"/>
      <c r="AP1735" s="46"/>
      <c r="AQ1735" s="46"/>
      <c r="AR1735" s="46"/>
      <c r="AS1735" s="46"/>
      <c r="AT1735" s="46"/>
      <c r="AU1735" s="46"/>
      <c r="AV1735" s="46"/>
      <c r="AW1735" s="46"/>
      <c r="AX1735" s="46"/>
      <c r="AY1735" s="46"/>
      <c r="AZ1735" s="46"/>
      <c r="BA1735" s="46"/>
      <c r="BB1735" s="46"/>
      <c r="BC1735" s="46"/>
      <c r="BD1735" s="46"/>
      <c r="BE1735" s="46"/>
      <c r="BF1735" s="143"/>
      <c r="BG1735" s="46"/>
      <c r="BH1735" s="46"/>
      <c r="BI1735" s="46"/>
      <c r="BJ1735" s="46"/>
      <c r="BK1735" s="46"/>
      <c r="BL1735" s="46"/>
      <c r="BM1735" s="46"/>
      <c r="BN1735" s="46"/>
      <c r="BO1735" s="46"/>
      <c r="BP1735" s="46"/>
      <c r="BQ1735" s="46"/>
      <c r="BR1735" s="46"/>
      <c r="BS1735" s="46"/>
      <c r="BT1735" s="46"/>
      <c r="BU1735" s="46"/>
      <c r="BV1735" s="46"/>
    </row>
    <row r="1736" spans="1:74" x14ac:dyDescent="0.2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  <c r="AA1736" s="46"/>
      <c r="AB1736" s="46"/>
      <c r="AC1736" s="46"/>
      <c r="AD1736" s="46"/>
      <c r="AE1736" s="46"/>
      <c r="AF1736" s="46"/>
      <c r="AG1736" s="46"/>
      <c r="AH1736" s="46"/>
      <c r="AI1736" s="46"/>
      <c r="AJ1736" s="46"/>
      <c r="AK1736" s="46"/>
      <c r="AL1736" s="46"/>
      <c r="AM1736" s="46"/>
      <c r="AN1736" s="46"/>
      <c r="AO1736" s="46"/>
      <c r="AP1736" s="46"/>
      <c r="AQ1736" s="46"/>
      <c r="AR1736" s="46"/>
      <c r="AS1736" s="46"/>
      <c r="AT1736" s="46"/>
      <c r="AU1736" s="46"/>
      <c r="AV1736" s="46"/>
      <c r="AW1736" s="46"/>
      <c r="AX1736" s="46"/>
      <c r="AY1736" s="46"/>
      <c r="AZ1736" s="46"/>
      <c r="BA1736" s="46"/>
      <c r="BB1736" s="46"/>
      <c r="BC1736" s="46"/>
      <c r="BD1736" s="46"/>
      <c r="BE1736" s="46"/>
      <c r="BF1736" s="143"/>
      <c r="BG1736" s="46"/>
      <c r="BH1736" s="46"/>
      <c r="BI1736" s="46"/>
      <c r="BJ1736" s="46"/>
      <c r="BK1736" s="46"/>
      <c r="BL1736" s="46"/>
      <c r="BM1736" s="46"/>
      <c r="BN1736" s="46"/>
      <c r="BO1736" s="46"/>
      <c r="BP1736" s="46"/>
      <c r="BQ1736" s="46"/>
      <c r="BR1736" s="46"/>
      <c r="BS1736" s="46"/>
      <c r="BT1736" s="46"/>
      <c r="BU1736" s="46"/>
      <c r="BV1736" s="46"/>
    </row>
    <row r="1737" spans="1:74" x14ac:dyDescent="0.2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  <c r="AK1737" s="46"/>
      <c r="AL1737" s="46"/>
      <c r="AM1737" s="46"/>
      <c r="AN1737" s="46"/>
      <c r="AO1737" s="46"/>
      <c r="AP1737" s="46"/>
      <c r="AQ1737" s="46"/>
      <c r="AR1737" s="46"/>
      <c r="AS1737" s="46"/>
      <c r="AT1737" s="46"/>
      <c r="AU1737" s="46"/>
      <c r="AV1737" s="46"/>
      <c r="AW1737" s="46"/>
      <c r="AX1737" s="46"/>
      <c r="AY1737" s="46"/>
      <c r="AZ1737" s="46"/>
      <c r="BA1737" s="46"/>
      <c r="BB1737" s="46"/>
      <c r="BC1737" s="46"/>
      <c r="BD1737" s="46"/>
      <c r="BE1737" s="46"/>
      <c r="BF1737" s="143"/>
      <c r="BG1737" s="46"/>
      <c r="BH1737" s="46"/>
      <c r="BI1737" s="46"/>
      <c r="BJ1737" s="46"/>
      <c r="BK1737" s="46"/>
      <c r="BL1737" s="46"/>
      <c r="BM1737" s="46"/>
      <c r="BN1737" s="46"/>
      <c r="BO1737" s="46"/>
      <c r="BP1737" s="46"/>
      <c r="BQ1737" s="46"/>
      <c r="BR1737" s="46"/>
      <c r="BS1737" s="46"/>
      <c r="BT1737" s="46"/>
      <c r="BU1737" s="46"/>
      <c r="BV1737" s="46"/>
    </row>
    <row r="1738" spans="1:74" x14ac:dyDescent="0.2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  <c r="AA1738" s="46"/>
      <c r="AB1738" s="46"/>
      <c r="AC1738" s="46"/>
      <c r="AD1738" s="46"/>
      <c r="AE1738" s="46"/>
      <c r="AF1738" s="46"/>
      <c r="AG1738" s="46"/>
      <c r="AH1738" s="46"/>
      <c r="AI1738" s="46"/>
      <c r="AJ1738" s="46"/>
      <c r="AK1738" s="46"/>
      <c r="AL1738" s="46"/>
      <c r="AM1738" s="46"/>
      <c r="AN1738" s="46"/>
      <c r="AO1738" s="46"/>
      <c r="AP1738" s="46"/>
      <c r="AQ1738" s="46"/>
      <c r="AR1738" s="46"/>
      <c r="AS1738" s="46"/>
      <c r="AT1738" s="46"/>
      <c r="AU1738" s="46"/>
      <c r="AV1738" s="46"/>
      <c r="AW1738" s="46"/>
      <c r="AX1738" s="46"/>
      <c r="AY1738" s="46"/>
      <c r="AZ1738" s="46"/>
      <c r="BA1738" s="46"/>
      <c r="BB1738" s="46"/>
      <c r="BC1738" s="46"/>
      <c r="BD1738" s="46"/>
      <c r="BE1738" s="46"/>
      <c r="BF1738" s="143"/>
      <c r="BG1738" s="46"/>
      <c r="BH1738" s="46"/>
      <c r="BI1738" s="46"/>
      <c r="BJ1738" s="46"/>
      <c r="BK1738" s="46"/>
      <c r="BL1738" s="46"/>
      <c r="BM1738" s="46"/>
      <c r="BN1738" s="46"/>
      <c r="BO1738" s="46"/>
      <c r="BP1738" s="46"/>
      <c r="BQ1738" s="46"/>
      <c r="BR1738" s="46"/>
      <c r="BS1738" s="46"/>
      <c r="BT1738" s="46"/>
      <c r="BU1738" s="46"/>
      <c r="BV1738" s="46"/>
    </row>
    <row r="1739" spans="1:74" x14ac:dyDescent="0.2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  <c r="AA1739" s="46"/>
      <c r="AB1739" s="46"/>
      <c r="AC1739" s="46"/>
      <c r="AD1739" s="46"/>
      <c r="AE1739" s="46"/>
      <c r="AF1739" s="46"/>
      <c r="AG1739" s="46"/>
      <c r="AH1739" s="46"/>
      <c r="AI1739" s="46"/>
      <c r="AJ1739" s="46"/>
      <c r="AK1739" s="46"/>
      <c r="AL1739" s="46"/>
      <c r="AM1739" s="46"/>
      <c r="AN1739" s="46"/>
      <c r="AO1739" s="46"/>
      <c r="AP1739" s="46"/>
      <c r="AQ1739" s="46"/>
      <c r="AR1739" s="46"/>
      <c r="AS1739" s="46"/>
      <c r="AT1739" s="46"/>
      <c r="AU1739" s="46"/>
      <c r="AV1739" s="46"/>
      <c r="AW1739" s="46"/>
      <c r="AX1739" s="46"/>
      <c r="AY1739" s="46"/>
      <c r="AZ1739" s="46"/>
      <c r="BA1739" s="46"/>
      <c r="BB1739" s="46"/>
      <c r="BC1739" s="46"/>
      <c r="BD1739" s="46"/>
      <c r="BE1739" s="46"/>
      <c r="BF1739" s="143"/>
      <c r="BG1739" s="46"/>
      <c r="BH1739" s="46"/>
      <c r="BI1739" s="46"/>
      <c r="BJ1739" s="46"/>
      <c r="BK1739" s="46"/>
      <c r="BL1739" s="46"/>
      <c r="BM1739" s="46"/>
      <c r="BN1739" s="46"/>
      <c r="BO1739" s="46"/>
      <c r="BP1739" s="46"/>
      <c r="BQ1739" s="46"/>
      <c r="BR1739" s="46"/>
      <c r="BS1739" s="46"/>
      <c r="BT1739" s="46"/>
      <c r="BU1739" s="46"/>
      <c r="BV1739" s="46"/>
    </row>
    <row r="1740" spans="1:74" x14ac:dyDescent="0.2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  <c r="AK1740" s="46"/>
      <c r="AL1740" s="46"/>
      <c r="AM1740" s="46"/>
      <c r="AN1740" s="46"/>
      <c r="AO1740" s="46"/>
      <c r="AP1740" s="46"/>
      <c r="AQ1740" s="46"/>
      <c r="AR1740" s="46"/>
      <c r="AS1740" s="46"/>
      <c r="AT1740" s="46"/>
      <c r="AU1740" s="46"/>
      <c r="AV1740" s="46"/>
      <c r="AW1740" s="46"/>
      <c r="AX1740" s="46"/>
      <c r="AY1740" s="46"/>
      <c r="AZ1740" s="46"/>
      <c r="BA1740" s="46"/>
      <c r="BB1740" s="46"/>
      <c r="BC1740" s="46"/>
      <c r="BD1740" s="46"/>
      <c r="BE1740" s="46"/>
      <c r="BF1740" s="143"/>
      <c r="BG1740" s="46"/>
      <c r="BH1740" s="46"/>
      <c r="BI1740" s="46"/>
      <c r="BJ1740" s="46"/>
      <c r="BK1740" s="46"/>
      <c r="BL1740" s="46"/>
      <c r="BM1740" s="46"/>
      <c r="BN1740" s="46"/>
      <c r="BO1740" s="46"/>
      <c r="BP1740" s="46"/>
      <c r="BQ1740" s="46"/>
      <c r="BR1740" s="46"/>
      <c r="BS1740" s="46"/>
      <c r="BT1740" s="46"/>
      <c r="BU1740" s="46"/>
      <c r="BV1740" s="46"/>
    </row>
    <row r="1741" spans="1:74" x14ac:dyDescent="0.2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  <c r="AK1741" s="46"/>
      <c r="AL1741" s="46"/>
      <c r="AM1741" s="46"/>
      <c r="AN1741" s="46"/>
      <c r="AO1741" s="46"/>
      <c r="AP1741" s="46"/>
      <c r="AQ1741" s="46"/>
      <c r="AR1741" s="46"/>
      <c r="AS1741" s="46"/>
      <c r="AT1741" s="46"/>
      <c r="AU1741" s="46"/>
      <c r="AV1741" s="46"/>
      <c r="AW1741" s="46"/>
      <c r="AX1741" s="46"/>
      <c r="AY1741" s="46"/>
      <c r="AZ1741" s="46"/>
      <c r="BA1741" s="46"/>
      <c r="BB1741" s="46"/>
      <c r="BC1741" s="46"/>
      <c r="BD1741" s="46"/>
      <c r="BE1741" s="46"/>
      <c r="BF1741" s="143"/>
      <c r="BG1741" s="46"/>
      <c r="BH1741" s="46"/>
      <c r="BI1741" s="46"/>
      <c r="BJ1741" s="46"/>
      <c r="BK1741" s="46"/>
      <c r="BL1741" s="46"/>
      <c r="BM1741" s="46"/>
      <c r="BN1741" s="46"/>
      <c r="BO1741" s="46"/>
      <c r="BP1741" s="46"/>
      <c r="BQ1741" s="46"/>
      <c r="BR1741" s="46"/>
      <c r="BS1741" s="46"/>
      <c r="BT1741" s="46"/>
      <c r="BU1741" s="46"/>
      <c r="BV1741" s="46"/>
    </row>
    <row r="1742" spans="1:74" x14ac:dyDescent="0.2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  <c r="AA1742" s="46"/>
      <c r="AB1742" s="46"/>
      <c r="AC1742" s="46"/>
      <c r="AD1742" s="46"/>
      <c r="AE1742" s="46"/>
      <c r="AF1742" s="46"/>
      <c r="AG1742" s="46"/>
      <c r="AH1742" s="46"/>
      <c r="AI1742" s="46"/>
      <c r="AJ1742" s="46"/>
      <c r="AK1742" s="46"/>
      <c r="AL1742" s="46"/>
      <c r="AM1742" s="46"/>
      <c r="AN1742" s="46"/>
      <c r="AO1742" s="46"/>
      <c r="AP1742" s="46"/>
      <c r="AQ1742" s="46"/>
      <c r="AR1742" s="46"/>
      <c r="AS1742" s="46"/>
      <c r="AT1742" s="46"/>
      <c r="AU1742" s="46"/>
      <c r="AV1742" s="46"/>
      <c r="AW1742" s="46"/>
      <c r="AX1742" s="46"/>
      <c r="AY1742" s="46"/>
      <c r="AZ1742" s="46"/>
      <c r="BA1742" s="46"/>
      <c r="BB1742" s="46"/>
      <c r="BC1742" s="46"/>
      <c r="BD1742" s="46"/>
      <c r="BE1742" s="46"/>
      <c r="BF1742" s="143"/>
      <c r="BG1742" s="46"/>
      <c r="BH1742" s="46"/>
      <c r="BI1742" s="46"/>
      <c r="BJ1742" s="46"/>
      <c r="BK1742" s="46"/>
      <c r="BL1742" s="46"/>
      <c r="BM1742" s="46"/>
      <c r="BN1742" s="46"/>
      <c r="BO1742" s="46"/>
      <c r="BP1742" s="46"/>
      <c r="BQ1742" s="46"/>
      <c r="BR1742" s="46"/>
      <c r="BS1742" s="46"/>
      <c r="BT1742" s="46"/>
      <c r="BU1742" s="46"/>
      <c r="BV1742" s="46"/>
    </row>
    <row r="1743" spans="1:74" x14ac:dyDescent="0.2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  <c r="AE1743" s="46"/>
      <c r="AF1743" s="46"/>
      <c r="AG1743" s="46"/>
      <c r="AH1743" s="46"/>
      <c r="AI1743" s="46"/>
      <c r="AJ1743" s="46"/>
      <c r="AK1743" s="46"/>
      <c r="AL1743" s="46"/>
      <c r="AM1743" s="46"/>
      <c r="AN1743" s="46"/>
      <c r="AO1743" s="46"/>
      <c r="AP1743" s="46"/>
      <c r="AQ1743" s="46"/>
      <c r="AR1743" s="46"/>
      <c r="AS1743" s="46"/>
      <c r="AT1743" s="46"/>
      <c r="AU1743" s="46"/>
      <c r="AV1743" s="46"/>
      <c r="AW1743" s="46"/>
      <c r="AX1743" s="46"/>
      <c r="AY1743" s="46"/>
      <c r="AZ1743" s="46"/>
      <c r="BA1743" s="46"/>
      <c r="BB1743" s="46"/>
      <c r="BC1743" s="46"/>
      <c r="BD1743" s="46"/>
      <c r="BE1743" s="46"/>
      <c r="BF1743" s="143"/>
      <c r="BG1743" s="46"/>
      <c r="BH1743" s="46"/>
      <c r="BI1743" s="46"/>
      <c r="BJ1743" s="46"/>
      <c r="BK1743" s="46"/>
      <c r="BL1743" s="46"/>
      <c r="BM1743" s="46"/>
      <c r="BN1743" s="46"/>
      <c r="BO1743" s="46"/>
      <c r="BP1743" s="46"/>
      <c r="BQ1743" s="46"/>
      <c r="BR1743" s="46"/>
      <c r="BS1743" s="46"/>
      <c r="BT1743" s="46"/>
      <c r="BU1743" s="46"/>
      <c r="BV1743" s="46"/>
    </row>
    <row r="1744" spans="1:74" x14ac:dyDescent="0.2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  <c r="AE1744" s="46"/>
      <c r="AF1744" s="46"/>
      <c r="AG1744" s="46"/>
      <c r="AH1744" s="46"/>
      <c r="AI1744" s="46"/>
      <c r="AJ1744" s="46"/>
      <c r="AK1744" s="46"/>
      <c r="AL1744" s="46"/>
      <c r="AM1744" s="46"/>
      <c r="AN1744" s="46"/>
      <c r="AO1744" s="46"/>
      <c r="AP1744" s="46"/>
      <c r="AQ1744" s="46"/>
      <c r="AR1744" s="46"/>
      <c r="AS1744" s="46"/>
      <c r="AT1744" s="46"/>
      <c r="AU1744" s="46"/>
      <c r="AV1744" s="46"/>
      <c r="AW1744" s="46"/>
      <c r="AX1744" s="46"/>
      <c r="AY1744" s="46"/>
      <c r="AZ1744" s="46"/>
      <c r="BA1744" s="46"/>
      <c r="BB1744" s="46"/>
      <c r="BC1744" s="46"/>
      <c r="BD1744" s="46"/>
      <c r="BE1744" s="46"/>
      <c r="BF1744" s="143"/>
      <c r="BG1744" s="46"/>
      <c r="BH1744" s="46"/>
      <c r="BI1744" s="46"/>
      <c r="BJ1744" s="46"/>
      <c r="BK1744" s="46"/>
      <c r="BL1744" s="46"/>
      <c r="BM1744" s="46"/>
      <c r="BN1744" s="46"/>
      <c r="BO1744" s="46"/>
      <c r="BP1744" s="46"/>
      <c r="BQ1744" s="46"/>
      <c r="BR1744" s="46"/>
      <c r="BS1744" s="46"/>
      <c r="BT1744" s="46"/>
      <c r="BU1744" s="46"/>
      <c r="BV1744" s="46"/>
    </row>
    <row r="1745" spans="1:74" x14ac:dyDescent="0.2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  <c r="AA1745" s="46"/>
      <c r="AB1745" s="46"/>
      <c r="AC1745" s="46"/>
      <c r="AD1745" s="46"/>
      <c r="AE1745" s="46"/>
      <c r="AF1745" s="46"/>
      <c r="AG1745" s="46"/>
      <c r="AH1745" s="46"/>
      <c r="AI1745" s="46"/>
      <c r="AJ1745" s="46"/>
      <c r="AK1745" s="46"/>
      <c r="AL1745" s="46"/>
      <c r="AM1745" s="46"/>
      <c r="AN1745" s="46"/>
      <c r="AO1745" s="46"/>
      <c r="AP1745" s="46"/>
      <c r="AQ1745" s="46"/>
      <c r="AR1745" s="46"/>
      <c r="AS1745" s="46"/>
      <c r="AT1745" s="46"/>
      <c r="AU1745" s="46"/>
      <c r="AV1745" s="46"/>
      <c r="AW1745" s="46"/>
      <c r="AX1745" s="46"/>
      <c r="AY1745" s="46"/>
      <c r="AZ1745" s="46"/>
      <c r="BA1745" s="46"/>
      <c r="BB1745" s="46"/>
      <c r="BC1745" s="46"/>
      <c r="BD1745" s="46"/>
      <c r="BE1745" s="46"/>
      <c r="BF1745" s="143"/>
      <c r="BG1745" s="46"/>
      <c r="BH1745" s="46"/>
      <c r="BI1745" s="46"/>
      <c r="BJ1745" s="46"/>
      <c r="BK1745" s="46"/>
      <c r="BL1745" s="46"/>
      <c r="BM1745" s="46"/>
      <c r="BN1745" s="46"/>
      <c r="BO1745" s="46"/>
      <c r="BP1745" s="46"/>
      <c r="BQ1745" s="46"/>
      <c r="BR1745" s="46"/>
      <c r="BS1745" s="46"/>
      <c r="BT1745" s="46"/>
      <c r="BU1745" s="46"/>
      <c r="BV1745" s="46"/>
    </row>
    <row r="1746" spans="1:74" x14ac:dyDescent="0.2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  <c r="AE1746" s="46"/>
      <c r="AF1746" s="46"/>
      <c r="AG1746" s="46"/>
      <c r="AH1746" s="46"/>
      <c r="AI1746" s="46"/>
      <c r="AJ1746" s="46"/>
      <c r="AK1746" s="46"/>
      <c r="AL1746" s="46"/>
      <c r="AM1746" s="46"/>
      <c r="AN1746" s="46"/>
      <c r="AO1746" s="46"/>
      <c r="AP1746" s="46"/>
      <c r="AQ1746" s="46"/>
      <c r="AR1746" s="46"/>
      <c r="AS1746" s="46"/>
      <c r="AT1746" s="46"/>
      <c r="AU1746" s="46"/>
      <c r="AV1746" s="46"/>
      <c r="AW1746" s="46"/>
      <c r="AX1746" s="46"/>
      <c r="AY1746" s="46"/>
      <c r="AZ1746" s="46"/>
      <c r="BA1746" s="46"/>
      <c r="BB1746" s="46"/>
      <c r="BC1746" s="46"/>
      <c r="BD1746" s="46"/>
      <c r="BE1746" s="46"/>
      <c r="BF1746" s="143"/>
      <c r="BG1746" s="46"/>
      <c r="BH1746" s="46"/>
      <c r="BI1746" s="46"/>
      <c r="BJ1746" s="46"/>
      <c r="BK1746" s="46"/>
      <c r="BL1746" s="46"/>
      <c r="BM1746" s="46"/>
      <c r="BN1746" s="46"/>
      <c r="BO1746" s="46"/>
      <c r="BP1746" s="46"/>
      <c r="BQ1746" s="46"/>
      <c r="BR1746" s="46"/>
      <c r="BS1746" s="46"/>
      <c r="BT1746" s="46"/>
      <c r="BU1746" s="46"/>
      <c r="BV1746" s="46"/>
    </row>
    <row r="1747" spans="1:74" x14ac:dyDescent="0.2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  <c r="AA1747" s="46"/>
      <c r="AB1747" s="46"/>
      <c r="AC1747" s="46"/>
      <c r="AD1747" s="46"/>
      <c r="AE1747" s="46"/>
      <c r="AF1747" s="46"/>
      <c r="AG1747" s="46"/>
      <c r="AH1747" s="46"/>
      <c r="AI1747" s="46"/>
      <c r="AJ1747" s="46"/>
      <c r="AK1747" s="46"/>
      <c r="AL1747" s="46"/>
      <c r="AM1747" s="46"/>
      <c r="AN1747" s="46"/>
      <c r="AO1747" s="46"/>
      <c r="AP1747" s="46"/>
      <c r="AQ1747" s="46"/>
      <c r="AR1747" s="46"/>
      <c r="AS1747" s="46"/>
      <c r="AT1747" s="46"/>
      <c r="AU1747" s="46"/>
      <c r="AV1747" s="46"/>
      <c r="AW1747" s="46"/>
      <c r="AX1747" s="46"/>
      <c r="AY1747" s="46"/>
      <c r="AZ1747" s="46"/>
      <c r="BA1747" s="46"/>
      <c r="BB1747" s="46"/>
      <c r="BC1747" s="46"/>
      <c r="BD1747" s="46"/>
      <c r="BE1747" s="46"/>
      <c r="BF1747" s="143"/>
      <c r="BG1747" s="46"/>
      <c r="BH1747" s="46"/>
      <c r="BI1747" s="46"/>
      <c r="BJ1747" s="46"/>
      <c r="BK1747" s="46"/>
      <c r="BL1747" s="46"/>
      <c r="BM1747" s="46"/>
      <c r="BN1747" s="46"/>
      <c r="BO1747" s="46"/>
      <c r="BP1747" s="46"/>
      <c r="BQ1747" s="46"/>
      <c r="BR1747" s="46"/>
      <c r="BS1747" s="46"/>
      <c r="BT1747" s="46"/>
      <c r="BU1747" s="46"/>
      <c r="BV1747" s="46"/>
    </row>
    <row r="1748" spans="1:74" x14ac:dyDescent="0.2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  <c r="AA1748" s="46"/>
      <c r="AB1748" s="46"/>
      <c r="AC1748" s="46"/>
      <c r="AD1748" s="46"/>
      <c r="AE1748" s="46"/>
      <c r="AF1748" s="46"/>
      <c r="AG1748" s="46"/>
      <c r="AH1748" s="46"/>
      <c r="AI1748" s="46"/>
      <c r="AJ1748" s="46"/>
      <c r="AK1748" s="46"/>
      <c r="AL1748" s="46"/>
      <c r="AM1748" s="46"/>
      <c r="AN1748" s="46"/>
      <c r="AO1748" s="46"/>
      <c r="AP1748" s="46"/>
      <c r="AQ1748" s="46"/>
      <c r="AR1748" s="46"/>
      <c r="AS1748" s="46"/>
      <c r="AT1748" s="46"/>
      <c r="AU1748" s="46"/>
      <c r="AV1748" s="46"/>
      <c r="AW1748" s="46"/>
      <c r="AX1748" s="46"/>
      <c r="AY1748" s="46"/>
      <c r="AZ1748" s="46"/>
      <c r="BA1748" s="46"/>
      <c r="BB1748" s="46"/>
      <c r="BC1748" s="46"/>
      <c r="BD1748" s="46"/>
      <c r="BE1748" s="46"/>
      <c r="BF1748" s="143"/>
      <c r="BG1748" s="46"/>
      <c r="BH1748" s="46"/>
      <c r="BI1748" s="46"/>
      <c r="BJ1748" s="46"/>
      <c r="BK1748" s="46"/>
      <c r="BL1748" s="46"/>
      <c r="BM1748" s="46"/>
      <c r="BN1748" s="46"/>
      <c r="BO1748" s="46"/>
      <c r="BP1748" s="46"/>
      <c r="BQ1748" s="46"/>
      <c r="BR1748" s="46"/>
      <c r="BS1748" s="46"/>
      <c r="BT1748" s="46"/>
      <c r="BU1748" s="46"/>
      <c r="BV1748" s="46"/>
    </row>
    <row r="1749" spans="1:74" x14ac:dyDescent="0.2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  <c r="AA1749" s="46"/>
      <c r="AB1749" s="46"/>
      <c r="AC1749" s="46"/>
      <c r="AD1749" s="46"/>
      <c r="AE1749" s="46"/>
      <c r="AF1749" s="46"/>
      <c r="AG1749" s="46"/>
      <c r="AH1749" s="46"/>
      <c r="AI1749" s="46"/>
      <c r="AJ1749" s="46"/>
      <c r="AK1749" s="46"/>
      <c r="AL1749" s="46"/>
      <c r="AM1749" s="46"/>
      <c r="AN1749" s="46"/>
      <c r="AO1749" s="46"/>
      <c r="AP1749" s="46"/>
      <c r="AQ1749" s="46"/>
      <c r="AR1749" s="46"/>
      <c r="AS1749" s="46"/>
      <c r="AT1749" s="46"/>
      <c r="AU1749" s="46"/>
      <c r="AV1749" s="46"/>
      <c r="AW1749" s="46"/>
      <c r="AX1749" s="46"/>
      <c r="AY1749" s="46"/>
      <c r="AZ1749" s="46"/>
      <c r="BA1749" s="46"/>
      <c r="BB1749" s="46"/>
      <c r="BC1749" s="46"/>
      <c r="BD1749" s="46"/>
      <c r="BE1749" s="46"/>
      <c r="BF1749" s="143"/>
      <c r="BG1749" s="46"/>
      <c r="BH1749" s="46"/>
      <c r="BI1749" s="46"/>
      <c r="BJ1749" s="46"/>
      <c r="BK1749" s="46"/>
      <c r="BL1749" s="46"/>
      <c r="BM1749" s="46"/>
      <c r="BN1749" s="46"/>
      <c r="BO1749" s="46"/>
      <c r="BP1749" s="46"/>
      <c r="BQ1749" s="46"/>
      <c r="BR1749" s="46"/>
      <c r="BS1749" s="46"/>
      <c r="BT1749" s="46"/>
      <c r="BU1749" s="46"/>
      <c r="BV1749" s="46"/>
    </row>
    <row r="1750" spans="1:74" x14ac:dyDescent="0.2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  <c r="AE1750" s="46"/>
      <c r="AF1750" s="46"/>
      <c r="AG1750" s="46"/>
      <c r="AH1750" s="46"/>
      <c r="AI1750" s="46"/>
      <c r="AJ1750" s="46"/>
      <c r="AK1750" s="46"/>
      <c r="AL1750" s="46"/>
      <c r="AM1750" s="46"/>
      <c r="AN1750" s="46"/>
      <c r="AO1750" s="46"/>
      <c r="AP1750" s="46"/>
      <c r="AQ1750" s="46"/>
      <c r="AR1750" s="46"/>
      <c r="AS1750" s="46"/>
      <c r="AT1750" s="46"/>
      <c r="AU1750" s="46"/>
      <c r="AV1750" s="46"/>
      <c r="AW1750" s="46"/>
      <c r="AX1750" s="46"/>
      <c r="AY1750" s="46"/>
      <c r="AZ1750" s="46"/>
      <c r="BA1750" s="46"/>
      <c r="BB1750" s="46"/>
      <c r="BC1750" s="46"/>
      <c r="BD1750" s="46"/>
      <c r="BE1750" s="46"/>
      <c r="BF1750" s="143"/>
      <c r="BG1750" s="46"/>
      <c r="BH1750" s="46"/>
      <c r="BI1750" s="46"/>
      <c r="BJ1750" s="46"/>
      <c r="BK1750" s="46"/>
      <c r="BL1750" s="46"/>
      <c r="BM1750" s="46"/>
      <c r="BN1750" s="46"/>
      <c r="BO1750" s="46"/>
      <c r="BP1750" s="46"/>
      <c r="BQ1750" s="46"/>
      <c r="BR1750" s="46"/>
      <c r="BS1750" s="46"/>
      <c r="BT1750" s="46"/>
      <c r="BU1750" s="46"/>
      <c r="BV1750" s="46"/>
    </row>
    <row r="1751" spans="1:74" x14ac:dyDescent="0.2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  <c r="AA1751" s="46"/>
      <c r="AB1751" s="46"/>
      <c r="AC1751" s="46"/>
      <c r="AD1751" s="46"/>
      <c r="AE1751" s="46"/>
      <c r="AF1751" s="46"/>
      <c r="AG1751" s="46"/>
      <c r="AH1751" s="46"/>
      <c r="AI1751" s="46"/>
      <c r="AJ1751" s="46"/>
      <c r="AK1751" s="46"/>
      <c r="AL1751" s="46"/>
      <c r="AM1751" s="46"/>
      <c r="AN1751" s="46"/>
      <c r="AO1751" s="46"/>
      <c r="AP1751" s="46"/>
      <c r="AQ1751" s="46"/>
      <c r="AR1751" s="46"/>
      <c r="AS1751" s="46"/>
      <c r="AT1751" s="46"/>
      <c r="AU1751" s="46"/>
      <c r="AV1751" s="46"/>
      <c r="AW1751" s="46"/>
      <c r="AX1751" s="46"/>
      <c r="AY1751" s="46"/>
      <c r="AZ1751" s="46"/>
      <c r="BA1751" s="46"/>
      <c r="BB1751" s="46"/>
      <c r="BC1751" s="46"/>
      <c r="BD1751" s="46"/>
      <c r="BE1751" s="46"/>
      <c r="BF1751" s="143"/>
      <c r="BG1751" s="46"/>
      <c r="BH1751" s="46"/>
      <c r="BI1751" s="46"/>
      <c r="BJ1751" s="46"/>
      <c r="BK1751" s="46"/>
      <c r="BL1751" s="46"/>
      <c r="BM1751" s="46"/>
      <c r="BN1751" s="46"/>
      <c r="BO1751" s="46"/>
      <c r="BP1751" s="46"/>
      <c r="BQ1751" s="46"/>
      <c r="BR1751" s="46"/>
      <c r="BS1751" s="46"/>
      <c r="BT1751" s="46"/>
      <c r="BU1751" s="46"/>
      <c r="BV1751" s="46"/>
    </row>
    <row r="1752" spans="1:74" x14ac:dyDescent="0.2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  <c r="AA1752" s="46"/>
      <c r="AB1752" s="46"/>
      <c r="AC1752" s="46"/>
      <c r="AD1752" s="46"/>
      <c r="AE1752" s="46"/>
      <c r="AF1752" s="46"/>
      <c r="AG1752" s="46"/>
      <c r="AH1752" s="46"/>
      <c r="AI1752" s="46"/>
      <c r="AJ1752" s="46"/>
      <c r="AK1752" s="46"/>
      <c r="AL1752" s="46"/>
      <c r="AM1752" s="46"/>
      <c r="AN1752" s="46"/>
      <c r="AO1752" s="46"/>
      <c r="AP1752" s="46"/>
      <c r="AQ1752" s="46"/>
      <c r="AR1752" s="46"/>
      <c r="AS1752" s="46"/>
      <c r="AT1752" s="46"/>
      <c r="AU1752" s="46"/>
      <c r="AV1752" s="46"/>
      <c r="AW1752" s="46"/>
      <c r="AX1752" s="46"/>
      <c r="AY1752" s="46"/>
      <c r="AZ1752" s="46"/>
      <c r="BA1752" s="46"/>
      <c r="BB1752" s="46"/>
      <c r="BC1752" s="46"/>
      <c r="BD1752" s="46"/>
      <c r="BE1752" s="46"/>
      <c r="BF1752" s="143"/>
      <c r="BG1752" s="46"/>
      <c r="BH1752" s="46"/>
      <c r="BI1752" s="46"/>
      <c r="BJ1752" s="46"/>
      <c r="BK1752" s="46"/>
      <c r="BL1752" s="46"/>
      <c r="BM1752" s="46"/>
      <c r="BN1752" s="46"/>
      <c r="BO1752" s="46"/>
      <c r="BP1752" s="46"/>
      <c r="BQ1752" s="46"/>
      <c r="BR1752" s="46"/>
      <c r="BS1752" s="46"/>
      <c r="BT1752" s="46"/>
      <c r="BU1752" s="46"/>
      <c r="BV1752" s="46"/>
    </row>
    <row r="1753" spans="1:74" x14ac:dyDescent="0.2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  <c r="AA1753" s="46"/>
      <c r="AB1753" s="46"/>
      <c r="AC1753" s="46"/>
      <c r="AD1753" s="46"/>
      <c r="AE1753" s="46"/>
      <c r="AF1753" s="46"/>
      <c r="AG1753" s="46"/>
      <c r="AH1753" s="46"/>
      <c r="AI1753" s="46"/>
      <c r="AJ1753" s="46"/>
      <c r="AK1753" s="46"/>
      <c r="AL1753" s="46"/>
      <c r="AM1753" s="46"/>
      <c r="AN1753" s="46"/>
      <c r="AO1753" s="46"/>
      <c r="AP1753" s="46"/>
      <c r="AQ1753" s="46"/>
      <c r="AR1753" s="46"/>
      <c r="AS1753" s="46"/>
      <c r="AT1753" s="46"/>
      <c r="AU1753" s="46"/>
      <c r="AV1753" s="46"/>
      <c r="AW1753" s="46"/>
      <c r="AX1753" s="46"/>
      <c r="AY1753" s="46"/>
      <c r="AZ1753" s="46"/>
      <c r="BA1753" s="46"/>
      <c r="BB1753" s="46"/>
      <c r="BC1753" s="46"/>
      <c r="BD1753" s="46"/>
      <c r="BE1753" s="46"/>
      <c r="BF1753" s="143"/>
      <c r="BG1753" s="46"/>
      <c r="BH1753" s="46"/>
      <c r="BI1753" s="46"/>
      <c r="BJ1753" s="46"/>
      <c r="BK1753" s="46"/>
      <c r="BL1753" s="46"/>
      <c r="BM1753" s="46"/>
      <c r="BN1753" s="46"/>
      <c r="BO1753" s="46"/>
      <c r="BP1753" s="46"/>
      <c r="BQ1753" s="46"/>
      <c r="BR1753" s="46"/>
      <c r="BS1753" s="46"/>
      <c r="BT1753" s="46"/>
      <c r="BU1753" s="46"/>
      <c r="BV1753" s="46"/>
    </row>
    <row r="1754" spans="1:74" x14ac:dyDescent="0.2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  <c r="AE1754" s="46"/>
      <c r="AF1754" s="46"/>
      <c r="AG1754" s="46"/>
      <c r="AH1754" s="46"/>
      <c r="AI1754" s="46"/>
      <c r="AJ1754" s="46"/>
      <c r="AK1754" s="46"/>
      <c r="AL1754" s="46"/>
      <c r="AM1754" s="46"/>
      <c r="AN1754" s="46"/>
      <c r="AO1754" s="46"/>
      <c r="AP1754" s="46"/>
      <c r="AQ1754" s="46"/>
      <c r="AR1754" s="46"/>
      <c r="AS1754" s="46"/>
      <c r="AT1754" s="46"/>
      <c r="AU1754" s="46"/>
      <c r="AV1754" s="46"/>
      <c r="AW1754" s="46"/>
      <c r="AX1754" s="46"/>
      <c r="AY1754" s="46"/>
      <c r="AZ1754" s="46"/>
      <c r="BA1754" s="46"/>
      <c r="BB1754" s="46"/>
      <c r="BC1754" s="46"/>
      <c r="BD1754" s="46"/>
      <c r="BE1754" s="46"/>
      <c r="BF1754" s="143"/>
      <c r="BG1754" s="46"/>
      <c r="BH1754" s="46"/>
      <c r="BI1754" s="46"/>
      <c r="BJ1754" s="46"/>
      <c r="BK1754" s="46"/>
      <c r="BL1754" s="46"/>
      <c r="BM1754" s="46"/>
      <c r="BN1754" s="46"/>
      <c r="BO1754" s="46"/>
      <c r="BP1754" s="46"/>
      <c r="BQ1754" s="46"/>
      <c r="BR1754" s="46"/>
      <c r="BS1754" s="46"/>
      <c r="BT1754" s="46"/>
      <c r="BU1754" s="46"/>
      <c r="BV1754" s="46"/>
    </row>
    <row r="1755" spans="1:74" x14ac:dyDescent="0.2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  <c r="AE1755" s="46"/>
      <c r="AF1755" s="46"/>
      <c r="AG1755" s="46"/>
      <c r="AH1755" s="46"/>
      <c r="AI1755" s="46"/>
      <c r="AJ1755" s="46"/>
      <c r="AK1755" s="46"/>
      <c r="AL1755" s="46"/>
      <c r="AM1755" s="46"/>
      <c r="AN1755" s="46"/>
      <c r="AO1755" s="46"/>
      <c r="AP1755" s="46"/>
      <c r="AQ1755" s="46"/>
      <c r="AR1755" s="46"/>
      <c r="AS1755" s="46"/>
      <c r="AT1755" s="46"/>
      <c r="AU1755" s="46"/>
      <c r="AV1755" s="46"/>
      <c r="AW1755" s="46"/>
      <c r="AX1755" s="46"/>
      <c r="AY1755" s="46"/>
      <c r="AZ1755" s="46"/>
      <c r="BA1755" s="46"/>
      <c r="BB1755" s="46"/>
      <c r="BC1755" s="46"/>
      <c r="BD1755" s="46"/>
      <c r="BE1755" s="46"/>
      <c r="BF1755" s="143"/>
      <c r="BG1755" s="46"/>
      <c r="BH1755" s="46"/>
      <c r="BI1755" s="46"/>
      <c r="BJ1755" s="46"/>
      <c r="BK1755" s="46"/>
      <c r="BL1755" s="46"/>
      <c r="BM1755" s="46"/>
      <c r="BN1755" s="46"/>
      <c r="BO1755" s="46"/>
      <c r="BP1755" s="46"/>
      <c r="BQ1755" s="46"/>
      <c r="BR1755" s="46"/>
      <c r="BS1755" s="46"/>
      <c r="BT1755" s="46"/>
      <c r="BU1755" s="46"/>
      <c r="BV1755" s="46"/>
    </row>
    <row r="1756" spans="1:74" x14ac:dyDescent="0.2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  <c r="AE1756" s="46"/>
      <c r="AF1756" s="46"/>
      <c r="AG1756" s="46"/>
      <c r="AH1756" s="46"/>
      <c r="AI1756" s="46"/>
      <c r="AJ1756" s="46"/>
      <c r="AK1756" s="46"/>
      <c r="AL1756" s="46"/>
      <c r="AM1756" s="46"/>
      <c r="AN1756" s="46"/>
      <c r="AO1756" s="46"/>
      <c r="AP1756" s="46"/>
      <c r="AQ1756" s="46"/>
      <c r="AR1756" s="46"/>
      <c r="AS1756" s="46"/>
      <c r="AT1756" s="46"/>
      <c r="AU1756" s="46"/>
      <c r="AV1756" s="46"/>
      <c r="AW1756" s="46"/>
      <c r="AX1756" s="46"/>
      <c r="AY1756" s="46"/>
      <c r="AZ1756" s="46"/>
      <c r="BA1756" s="46"/>
      <c r="BB1756" s="46"/>
      <c r="BC1756" s="46"/>
      <c r="BD1756" s="46"/>
      <c r="BE1756" s="46"/>
      <c r="BF1756" s="143"/>
      <c r="BG1756" s="46"/>
      <c r="BH1756" s="46"/>
      <c r="BI1756" s="46"/>
      <c r="BJ1756" s="46"/>
      <c r="BK1756" s="46"/>
      <c r="BL1756" s="46"/>
      <c r="BM1756" s="46"/>
      <c r="BN1756" s="46"/>
      <c r="BO1756" s="46"/>
      <c r="BP1756" s="46"/>
      <c r="BQ1756" s="46"/>
      <c r="BR1756" s="46"/>
      <c r="BS1756" s="46"/>
      <c r="BT1756" s="46"/>
      <c r="BU1756" s="46"/>
      <c r="BV1756" s="46"/>
    </row>
    <row r="1757" spans="1:74" x14ac:dyDescent="0.2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  <c r="AA1757" s="46"/>
      <c r="AB1757" s="46"/>
      <c r="AC1757" s="46"/>
      <c r="AD1757" s="46"/>
      <c r="AE1757" s="46"/>
      <c r="AF1757" s="46"/>
      <c r="AG1757" s="46"/>
      <c r="AH1757" s="46"/>
      <c r="AI1757" s="46"/>
      <c r="AJ1757" s="46"/>
      <c r="AK1757" s="46"/>
      <c r="AL1757" s="46"/>
      <c r="AM1757" s="46"/>
      <c r="AN1757" s="46"/>
      <c r="AO1757" s="46"/>
      <c r="AP1757" s="46"/>
      <c r="AQ1757" s="46"/>
      <c r="AR1757" s="46"/>
      <c r="AS1757" s="46"/>
      <c r="AT1757" s="46"/>
      <c r="AU1757" s="46"/>
      <c r="AV1757" s="46"/>
      <c r="AW1757" s="46"/>
      <c r="AX1757" s="46"/>
      <c r="AY1757" s="46"/>
      <c r="AZ1757" s="46"/>
      <c r="BA1757" s="46"/>
      <c r="BB1757" s="46"/>
      <c r="BC1757" s="46"/>
      <c r="BD1757" s="46"/>
      <c r="BE1757" s="46"/>
      <c r="BF1757" s="143"/>
      <c r="BG1757" s="46"/>
      <c r="BH1757" s="46"/>
      <c r="BI1757" s="46"/>
      <c r="BJ1757" s="46"/>
      <c r="BK1757" s="46"/>
      <c r="BL1757" s="46"/>
      <c r="BM1757" s="46"/>
      <c r="BN1757" s="46"/>
      <c r="BO1757" s="46"/>
      <c r="BP1757" s="46"/>
      <c r="BQ1757" s="46"/>
      <c r="BR1757" s="46"/>
      <c r="BS1757" s="46"/>
      <c r="BT1757" s="46"/>
      <c r="BU1757" s="46"/>
      <c r="BV1757" s="46"/>
    </row>
    <row r="1758" spans="1:74" x14ac:dyDescent="0.2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  <c r="AA1758" s="46"/>
      <c r="AB1758" s="46"/>
      <c r="AC1758" s="46"/>
      <c r="AD1758" s="46"/>
      <c r="AE1758" s="46"/>
      <c r="AF1758" s="46"/>
      <c r="AG1758" s="46"/>
      <c r="AH1758" s="46"/>
      <c r="AI1758" s="46"/>
      <c r="AJ1758" s="46"/>
      <c r="AK1758" s="46"/>
      <c r="AL1758" s="46"/>
      <c r="AM1758" s="46"/>
      <c r="AN1758" s="46"/>
      <c r="AO1758" s="46"/>
      <c r="AP1758" s="46"/>
      <c r="AQ1758" s="46"/>
      <c r="AR1758" s="46"/>
      <c r="AS1758" s="46"/>
      <c r="AT1758" s="46"/>
      <c r="AU1758" s="46"/>
      <c r="AV1758" s="46"/>
      <c r="AW1758" s="46"/>
      <c r="AX1758" s="46"/>
      <c r="AY1758" s="46"/>
      <c r="AZ1758" s="46"/>
      <c r="BA1758" s="46"/>
      <c r="BB1758" s="46"/>
      <c r="BC1758" s="46"/>
      <c r="BD1758" s="46"/>
      <c r="BE1758" s="46"/>
      <c r="BF1758" s="143"/>
      <c r="BG1758" s="46"/>
      <c r="BH1758" s="46"/>
      <c r="BI1758" s="46"/>
      <c r="BJ1758" s="46"/>
      <c r="BK1758" s="46"/>
      <c r="BL1758" s="46"/>
      <c r="BM1758" s="46"/>
      <c r="BN1758" s="46"/>
      <c r="BO1758" s="46"/>
      <c r="BP1758" s="46"/>
      <c r="BQ1758" s="46"/>
      <c r="BR1758" s="46"/>
      <c r="BS1758" s="46"/>
      <c r="BT1758" s="46"/>
      <c r="BU1758" s="46"/>
      <c r="BV1758" s="46"/>
    </row>
    <row r="1759" spans="1:74" x14ac:dyDescent="0.2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  <c r="AE1759" s="46"/>
      <c r="AF1759" s="46"/>
      <c r="AG1759" s="46"/>
      <c r="AH1759" s="46"/>
      <c r="AI1759" s="46"/>
      <c r="AJ1759" s="46"/>
      <c r="AK1759" s="46"/>
      <c r="AL1759" s="46"/>
      <c r="AM1759" s="46"/>
      <c r="AN1759" s="46"/>
      <c r="AO1759" s="46"/>
      <c r="AP1759" s="46"/>
      <c r="AQ1759" s="46"/>
      <c r="AR1759" s="46"/>
      <c r="AS1759" s="46"/>
      <c r="AT1759" s="46"/>
      <c r="AU1759" s="46"/>
      <c r="AV1759" s="46"/>
      <c r="AW1759" s="46"/>
      <c r="AX1759" s="46"/>
      <c r="AY1759" s="46"/>
      <c r="AZ1759" s="46"/>
      <c r="BA1759" s="46"/>
      <c r="BB1759" s="46"/>
      <c r="BC1759" s="46"/>
      <c r="BD1759" s="46"/>
      <c r="BE1759" s="46"/>
      <c r="BF1759" s="143"/>
      <c r="BG1759" s="46"/>
      <c r="BH1759" s="46"/>
      <c r="BI1759" s="46"/>
      <c r="BJ1759" s="46"/>
      <c r="BK1759" s="46"/>
      <c r="BL1759" s="46"/>
      <c r="BM1759" s="46"/>
      <c r="BN1759" s="46"/>
      <c r="BO1759" s="46"/>
      <c r="BP1759" s="46"/>
      <c r="BQ1759" s="46"/>
      <c r="BR1759" s="46"/>
      <c r="BS1759" s="46"/>
      <c r="BT1759" s="46"/>
      <c r="BU1759" s="46"/>
      <c r="BV1759" s="46"/>
    </row>
    <row r="1760" spans="1:74" x14ac:dyDescent="0.2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46"/>
      <c r="AD1760" s="46"/>
      <c r="AE1760" s="46"/>
      <c r="AF1760" s="46"/>
      <c r="AG1760" s="46"/>
      <c r="AH1760" s="46"/>
      <c r="AI1760" s="46"/>
      <c r="AJ1760" s="46"/>
      <c r="AK1760" s="46"/>
      <c r="AL1760" s="46"/>
      <c r="AM1760" s="46"/>
      <c r="AN1760" s="46"/>
      <c r="AO1760" s="46"/>
      <c r="AP1760" s="46"/>
      <c r="AQ1760" s="46"/>
      <c r="AR1760" s="46"/>
      <c r="AS1760" s="46"/>
      <c r="AT1760" s="46"/>
      <c r="AU1760" s="46"/>
      <c r="AV1760" s="46"/>
      <c r="AW1760" s="46"/>
      <c r="AX1760" s="46"/>
      <c r="AY1760" s="46"/>
      <c r="AZ1760" s="46"/>
      <c r="BA1760" s="46"/>
      <c r="BB1760" s="46"/>
      <c r="BC1760" s="46"/>
      <c r="BD1760" s="46"/>
      <c r="BE1760" s="46"/>
      <c r="BF1760" s="143"/>
      <c r="BG1760" s="46"/>
      <c r="BH1760" s="46"/>
      <c r="BI1760" s="46"/>
      <c r="BJ1760" s="46"/>
      <c r="BK1760" s="46"/>
      <c r="BL1760" s="46"/>
      <c r="BM1760" s="46"/>
      <c r="BN1760" s="46"/>
      <c r="BO1760" s="46"/>
      <c r="BP1760" s="46"/>
      <c r="BQ1760" s="46"/>
      <c r="BR1760" s="46"/>
      <c r="BS1760" s="46"/>
      <c r="BT1760" s="46"/>
      <c r="BU1760" s="46"/>
      <c r="BV1760" s="46"/>
    </row>
    <row r="1761" spans="1:74" x14ac:dyDescent="0.2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46"/>
      <c r="AD1761" s="46"/>
      <c r="AE1761" s="46"/>
      <c r="AF1761" s="46"/>
      <c r="AG1761" s="46"/>
      <c r="AH1761" s="46"/>
      <c r="AI1761" s="46"/>
      <c r="AJ1761" s="46"/>
      <c r="AK1761" s="46"/>
      <c r="AL1761" s="46"/>
      <c r="AM1761" s="46"/>
      <c r="AN1761" s="46"/>
      <c r="AO1761" s="46"/>
      <c r="AP1761" s="46"/>
      <c r="AQ1761" s="46"/>
      <c r="AR1761" s="46"/>
      <c r="AS1761" s="46"/>
      <c r="AT1761" s="46"/>
      <c r="AU1761" s="46"/>
      <c r="AV1761" s="46"/>
      <c r="AW1761" s="46"/>
      <c r="AX1761" s="46"/>
      <c r="AY1761" s="46"/>
      <c r="AZ1761" s="46"/>
      <c r="BA1761" s="46"/>
      <c r="BB1761" s="46"/>
      <c r="BC1761" s="46"/>
      <c r="BD1761" s="46"/>
      <c r="BE1761" s="46"/>
      <c r="BF1761" s="143"/>
      <c r="BG1761" s="46"/>
      <c r="BH1761" s="46"/>
      <c r="BI1761" s="46"/>
      <c r="BJ1761" s="46"/>
      <c r="BK1761" s="46"/>
      <c r="BL1761" s="46"/>
      <c r="BM1761" s="46"/>
      <c r="BN1761" s="46"/>
      <c r="BO1761" s="46"/>
      <c r="BP1761" s="46"/>
      <c r="BQ1761" s="46"/>
      <c r="BR1761" s="46"/>
      <c r="BS1761" s="46"/>
      <c r="BT1761" s="46"/>
      <c r="BU1761" s="46"/>
      <c r="BV1761" s="46"/>
    </row>
    <row r="1762" spans="1:74" x14ac:dyDescent="0.2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  <c r="AE1762" s="46"/>
      <c r="AF1762" s="46"/>
      <c r="AG1762" s="46"/>
      <c r="AH1762" s="46"/>
      <c r="AI1762" s="46"/>
      <c r="AJ1762" s="46"/>
      <c r="AK1762" s="46"/>
      <c r="AL1762" s="46"/>
      <c r="AM1762" s="46"/>
      <c r="AN1762" s="46"/>
      <c r="AO1762" s="46"/>
      <c r="AP1762" s="46"/>
      <c r="AQ1762" s="46"/>
      <c r="AR1762" s="46"/>
      <c r="AS1762" s="46"/>
      <c r="AT1762" s="46"/>
      <c r="AU1762" s="46"/>
      <c r="AV1762" s="46"/>
      <c r="AW1762" s="46"/>
      <c r="AX1762" s="46"/>
      <c r="AY1762" s="46"/>
      <c r="AZ1762" s="46"/>
      <c r="BA1762" s="46"/>
      <c r="BB1762" s="46"/>
      <c r="BC1762" s="46"/>
      <c r="BD1762" s="46"/>
      <c r="BE1762" s="46"/>
      <c r="BF1762" s="143"/>
      <c r="BG1762" s="46"/>
      <c r="BH1762" s="46"/>
      <c r="BI1762" s="46"/>
      <c r="BJ1762" s="46"/>
      <c r="BK1762" s="46"/>
      <c r="BL1762" s="46"/>
      <c r="BM1762" s="46"/>
      <c r="BN1762" s="46"/>
      <c r="BO1762" s="46"/>
      <c r="BP1762" s="46"/>
      <c r="BQ1762" s="46"/>
      <c r="BR1762" s="46"/>
      <c r="BS1762" s="46"/>
      <c r="BT1762" s="46"/>
      <c r="BU1762" s="46"/>
      <c r="BV1762" s="46"/>
    </row>
    <row r="1763" spans="1:74" x14ac:dyDescent="0.2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46"/>
      <c r="AD1763" s="46"/>
      <c r="AE1763" s="46"/>
      <c r="AF1763" s="46"/>
      <c r="AG1763" s="46"/>
      <c r="AH1763" s="46"/>
      <c r="AI1763" s="46"/>
      <c r="AJ1763" s="46"/>
      <c r="AK1763" s="46"/>
      <c r="AL1763" s="46"/>
      <c r="AM1763" s="46"/>
      <c r="AN1763" s="46"/>
      <c r="AO1763" s="46"/>
      <c r="AP1763" s="46"/>
      <c r="AQ1763" s="46"/>
      <c r="AR1763" s="46"/>
      <c r="AS1763" s="46"/>
      <c r="AT1763" s="46"/>
      <c r="AU1763" s="46"/>
      <c r="AV1763" s="46"/>
      <c r="AW1763" s="46"/>
      <c r="AX1763" s="46"/>
      <c r="AY1763" s="46"/>
      <c r="AZ1763" s="46"/>
      <c r="BA1763" s="46"/>
      <c r="BB1763" s="46"/>
      <c r="BC1763" s="46"/>
      <c r="BD1763" s="46"/>
      <c r="BE1763" s="46"/>
      <c r="BF1763" s="143"/>
      <c r="BG1763" s="46"/>
      <c r="BH1763" s="46"/>
      <c r="BI1763" s="46"/>
      <c r="BJ1763" s="46"/>
      <c r="BK1763" s="46"/>
      <c r="BL1763" s="46"/>
      <c r="BM1763" s="46"/>
      <c r="BN1763" s="46"/>
      <c r="BO1763" s="46"/>
      <c r="BP1763" s="46"/>
      <c r="BQ1763" s="46"/>
      <c r="BR1763" s="46"/>
      <c r="BS1763" s="46"/>
      <c r="BT1763" s="46"/>
      <c r="BU1763" s="46"/>
      <c r="BV1763" s="46"/>
    </row>
    <row r="1764" spans="1:74" x14ac:dyDescent="0.2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/>
      <c r="AB1764" s="46"/>
      <c r="AC1764" s="46"/>
      <c r="AD1764" s="46"/>
      <c r="AE1764" s="46"/>
      <c r="AF1764" s="46"/>
      <c r="AG1764" s="46"/>
      <c r="AH1764" s="46"/>
      <c r="AI1764" s="46"/>
      <c r="AJ1764" s="46"/>
      <c r="AK1764" s="46"/>
      <c r="AL1764" s="46"/>
      <c r="AM1764" s="46"/>
      <c r="AN1764" s="46"/>
      <c r="AO1764" s="46"/>
      <c r="AP1764" s="46"/>
      <c r="AQ1764" s="46"/>
      <c r="AR1764" s="46"/>
      <c r="AS1764" s="46"/>
      <c r="AT1764" s="46"/>
      <c r="AU1764" s="46"/>
      <c r="AV1764" s="46"/>
      <c r="AW1764" s="46"/>
      <c r="AX1764" s="46"/>
      <c r="AY1764" s="46"/>
      <c r="AZ1764" s="46"/>
      <c r="BA1764" s="46"/>
      <c r="BB1764" s="46"/>
      <c r="BC1764" s="46"/>
      <c r="BD1764" s="46"/>
      <c r="BE1764" s="46"/>
      <c r="BF1764" s="143"/>
      <c r="BG1764" s="46"/>
      <c r="BH1764" s="46"/>
      <c r="BI1764" s="46"/>
      <c r="BJ1764" s="46"/>
      <c r="BK1764" s="46"/>
      <c r="BL1764" s="46"/>
      <c r="BM1764" s="46"/>
      <c r="BN1764" s="46"/>
      <c r="BO1764" s="46"/>
      <c r="BP1764" s="46"/>
      <c r="BQ1764" s="46"/>
      <c r="BR1764" s="46"/>
      <c r="BS1764" s="46"/>
      <c r="BT1764" s="46"/>
      <c r="BU1764" s="46"/>
      <c r="BV1764" s="46"/>
    </row>
    <row r="1765" spans="1:74" x14ac:dyDescent="0.2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46"/>
      <c r="AD1765" s="46"/>
      <c r="AE1765" s="46"/>
      <c r="AF1765" s="46"/>
      <c r="AG1765" s="46"/>
      <c r="AH1765" s="46"/>
      <c r="AI1765" s="46"/>
      <c r="AJ1765" s="46"/>
      <c r="AK1765" s="46"/>
      <c r="AL1765" s="46"/>
      <c r="AM1765" s="46"/>
      <c r="AN1765" s="46"/>
      <c r="AO1765" s="46"/>
      <c r="AP1765" s="46"/>
      <c r="AQ1765" s="46"/>
      <c r="AR1765" s="46"/>
      <c r="AS1765" s="46"/>
      <c r="AT1765" s="46"/>
      <c r="AU1765" s="46"/>
      <c r="AV1765" s="46"/>
      <c r="AW1765" s="46"/>
      <c r="AX1765" s="46"/>
      <c r="AY1765" s="46"/>
      <c r="AZ1765" s="46"/>
      <c r="BA1765" s="46"/>
      <c r="BB1765" s="46"/>
      <c r="BC1765" s="46"/>
      <c r="BD1765" s="46"/>
      <c r="BE1765" s="46"/>
      <c r="BF1765" s="143"/>
      <c r="BG1765" s="46"/>
      <c r="BH1765" s="46"/>
      <c r="BI1765" s="46"/>
      <c r="BJ1765" s="46"/>
      <c r="BK1765" s="46"/>
      <c r="BL1765" s="46"/>
      <c r="BM1765" s="46"/>
      <c r="BN1765" s="46"/>
      <c r="BO1765" s="46"/>
      <c r="BP1765" s="46"/>
      <c r="BQ1765" s="46"/>
      <c r="BR1765" s="46"/>
      <c r="BS1765" s="46"/>
      <c r="BT1765" s="46"/>
      <c r="BU1765" s="46"/>
      <c r="BV1765" s="46"/>
    </row>
    <row r="1766" spans="1:74" x14ac:dyDescent="0.2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46"/>
      <c r="AD1766" s="46"/>
      <c r="AE1766" s="46"/>
      <c r="AF1766" s="46"/>
      <c r="AG1766" s="46"/>
      <c r="AH1766" s="46"/>
      <c r="AI1766" s="46"/>
      <c r="AJ1766" s="46"/>
      <c r="AK1766" s="46"/>
      <c r="AL1766" s="46"/>
      <c r="AM1766" s="46"/>
      <c r="AN1766" s="46"/>
      <c r="AO1766" s="46"/>
      <c r="AP1766" s="46"/>
      <c r="AQ1766" s="46"/>
      <c r="AR1766" s="46"/>
      <c r="AS1766" s="46"/>
      <c r="AT1766" s="46"/>
      <c r="AU1766" s="46"/>
      <c r="AV1766" s="46"/>
      <c r="AW1766" s="46"/>
      <c r="AX1766" s="46"/>
      <c r="AY1766" s="46"/>
      <c r="AZ1766" s="46"/>
      <c r="BA1766" s="46"/>
      <c r="BB1766" s="46"/>
      <c r="BC1766" s="46"/>
      <c r="BD1766" s="46"/>
      <c r="BE1766" s="46"/>
      <c r="BF1766" s="143"/>
      <c r="BG1766" s="46"/>
      <c r="BH1766" s="46"/>
      <c r="BI1766" s="46"/>
      <c r="BJ1766" s="46"/>
      <c r="BK1766" s="46"/>
      <c r="BL1766" s="46"/>
      <c r="BM1766" s="46"/>
      <c r="BN1766" s="46"/>
      <c r="BO1766" s="46"/>
      <c r="BP1766" s="46"/>
      <c r="BQ1766" s="46"/>
      <c r="BR1766" s="46"/>
      <c r="BS1766" s="46"/>
      <c r="BT1766" s="46"/>
      <c r="BU1766" s="46"/>
      <c r="BV1766" s="46"/>
    </row>
    <row r="1767" spans="1:74" x14ac:dyDescent="0.2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46"/>
      <c r="AD1767" s="46"/>
      <c r="AE1767" s="46"/>
      <c r="AF1767" s="46"/>
      <c r="AG1767" s="46"/>
      <c r="AH1767" s="46"/>
      <c r="AI1767" s="46"/>
      <c r="AJ1767" s="46"/>
      <c r="AK1767" s="46"/>
      <c r="AL1767" s="46"/>
      <c r="AM1767" s="46"/>
      <c r="AN1767" s="46"/>
      <c r="AO1767" s="46"/>
      <c r="AP1767" s="46"/>
      <c r="AQ1767" s="46"/>
      <c r="AR1767" s="46"/>
      <c r="AS1767" s="46"/>
      <c r="AT1767" s="46"/>
      <c r="AU1767" s="46"/>
      <c r="AV1767" s="46"/>
      <c r="AW1767" s="46"/>
      <c r="AX1767" s="46"/>
      <c r="AY1767" s="46"/>
      <c r="AZ1767" s="46"/>
      <c r="BA1767" s="46"/>
      <c r="BB1767" s="46"/>
      <c r="BC1767" s="46"/>
      <c r="BD1767" s="46"/>
      <c r="BE1767" s="46"/>
      <c r="BF1767" s="143"/>
      <c r="BG1767" s="46"/>
      <c r="BH1767" s="46"/>
      <c r="BI1767" s="46"/>
      <c r="BJ1767" s="46"/>
      <c r="BK1767" s="46"/>
      <c r="BL1767" s="46"/>
      <c r="BM1767" s="46"/>
      <c r="BN1767" s="46"/>
      <c r="BO1767" s="46"/>
      <c r="BP1767" s="46"/>
      <c r="BQ1767" s="46"/>
      <c r="BR1767" s="46"/>
      <c r="BS1767" s="46"/>
      <c r="BT1767" s="46"/>
      <c r="BU1767" s="46"/>
      <c r="BV1767" s="46"/>
    </row>
    <row r="1768" spans="1:74" x14ac:dyDescent="0.2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  <c r="AC1768" s="46"/>
      <c r="AD1768" s="46"/>
      <c r="AE1768" s="46"/>
      <c r="AF1768" s="46"/>
      <c r="AG1768" s="46"/>
      <c r="AH1768" s="46"/>
      <c r="AI1768" s="46"/>
      <c r="AJ1768" s="46"/>
      <c r="AK1768" s="46"/>
      <c r="AL1768" s="46"/>
      <c r="AM1768" s="46"/>
      <c r="AN1768" s="46"/>
      <c r="AO1768" s="46"/>
      <c r="AP1768" s="46"/>
      <c r="AQ1768" s="46"/>
      <c r="AR1768" s="46"/>
      <c r="AS1768" s="46"/>
      <c r="AT1768" s="46"/>
      <c r="AU1768" s="46"/>
      <c r="AV1768" s="46"/>
      <c r="AW1768" s="46"/>
      <c r="AX1768" s="46"/>
      <c r="AY1768" s="46"/>
      <c r="AZ1768" s="46"/>
      <c r="BA1768" s="46"/>
      <c r="BB1768" s="46"/>
      <c r="BC1768" s="46"/>
      <c r="BD1768" s="46"/>
      <c r="BE1768" s="46"/>
      <c r="BF1768" s="143"/>
      <c r="BG1768" s="46"/>
      <c r="BH1768" s="46"/>
      <c r="BI1768" s="46"/>
      <c r="BJ1768" s="46"/>
      <c r="BK1768" s="46"/>
      <c r="BL1768" s="46"/>
      <c r="BM1768" s="46"/>
      <c r="BN1768" s="46"/>
      <c r="BO1768" s="46"/>
      <c r="BP1768" s="46"/>
      <c r="BQ1768" s="46"/>
      <c r="BR1768" s="46"/>
      <c r="BS1768" s="46"/>
      <c r="BT1768" s="46"/>
      <c r="BU1768" s="46"/>
      <c r="BV1768" s="46"/>
    </row>
    <row r="1769" spans="1:74" x14ac:dyDescent="0.2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  <c r="AC1769" s="46"/>
      <c r="AD1769" s="46"/>
      <c r="AE1769" s="46"/>
      <c r="AF1769" s="46"/>
      <c r="AG1769" s="46"/>
      <c r="AH1769" s="46"/>
      <c r="AI1769" s="46"/>
      <c r="AJ1769" s="46"/>
      <c r="AK1769" s="46"/>
      <c r="AL1769" s="46"/>
      <c r="AM1769" s="46"/>
      <c r="AN1769" s="46"/>
      <c r="AO1769" s="46"/>
      <c r="AP1769" s="46"/>
      <c r="AQ1769" s="46"/>
      <c r="AR1769" s="46"/>
      <c r="AS1769" s="46"/>
      <c r="AT1769" s="46"/>
      <c r="AU1769" s="46"/>
      <c r="AV1769" s="46"/>
      <c r="AW1769" s="46"/>
      <c r="AX1769" s="46"/>
      <c r="AY1769" s="46"/>
      <c r="AZ1769" s="46"/>
      <c r="BA1769" s="46"/>
      <c r="BB1769" s="46"/>
      <c r="BC1769" s="46"/>
      <c r="BD1769" s="46"/>
      <c r="BE1769" s="46"/>
      <c r="BF1769" s="143"/>
      <c r="BG1769" s="46"/>
      <c r="BH1769" s="46"/>
      <c r="BI1769" s="46"/>
      <c r="BJ1769" s="46"/>
      <c r="BK1769" s="46"/>
      <c r="BL1769" s="46"/>
      <c r="BM1769" s="46"/>
      <c r="BN1769" s="46"/>
      <c r="BO1769" s="46"/>
      <c r="BP1769" s="46"/>
      <c r="BQ1769" s="46"/>
      <c r="BR1769" s="46"/>
      <c r="BS1769" s="46"/>
      <c r="BT1769" s="46"/>
      <c r="BU1769" s="46"/>
      <c r="BV1769" s="46"/>
    </row>
    <row r="1770" spans="1:74" x14ac:dyDescent="0.2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  <c r="AC1770" s="46"/>
      <c r="AD1770" s="46"/>
      <c r="AE1770" s="46"/>
      <c r="AF1770" s="46"/>
      <c r="AG1770" s="46"/>
      <c r="AH1770" s="46"/>
      <c r="AI1770" s="46"/>
      <c r="AJ1770" s="46"/>
      <c r="AK1770" s="46"/>
      <c r="AL1770" s="46"/>
      <c r="AM1770" s="46"/>
      <c r="AN1770" s="46"/>
      <c r="AO1770" s="46"/>
      <c r="AP1770" s="46"/>
      <c r="AQ1770" s="46"/>
      <c r="AR1770" s="46"/>
      <c r="AS1770" s="46"/>
      <c r="AT1770" s="46"/>
      <c r="AU1770" s="46"/>
      <c r="AV1770" s="46"/>
      <c r="AW1770" s="46"/>
      <c r="AX1770" s="46"/>
      <c r="AY1770" s="46"/>
      <c r="AZ1770" s="46"/>
      <c r="BA1770" s="46"/>
      <c r="BB1770" s="46"/>
      <c r="BC1770" s="46"/>
      <c r="BD1770" s="46"/>
      <c r="BE1770" s="46"/>
      <c r="BF1770" s="143"/>
      <c r="BG1770" s="46"/>
      <c r="BH1770" s="46"/>
      <c r="BI1770" s="46"/>
      <c r="BJ1770" s="46"/>
      <c r="BK1770" s="46"/>
      <c r="BL1770" s="46"/>
      <c r="BM1770" s="46"/>
      <c r="BN1770" s="46"/>
      <c r="BO1770" s="46"/>
      <c r="BP1770" s="46"/>
      <c r="BQ1770" s="46"/>
      <c r="BR1770" s="46"/>
      <c r="BS1770" s="46"/>
      <c r="BT1770" s="46"/>
      <c r="BU1770" s="46"/>
      <c r="BV1770" s="46"/>
    </row>
    <row r="1771" spans="1:74" x14ac:dyDescent="0.2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  <c r="AA1771" s="46"/>
      <c r="AB1771" s="46"/>
      <c r="AC1771" s="46"/>
      <c r="AD1771" s="46"/>
      <c r="AE1771" s="46"/>
      <c r="AF1771" s="46"/>
      <c r="AG1771" s="46"/>
      <c r="AH1771" s="46"/>
      <c r="AI1771" s="46"/>
      <c r="AJ1771" s="46"/>
      <c r="AK1771" s="46"/>
      <c r="AL1771" s="46"/>
      <c r="AM1771" s="46"/>
      <c r="AN1771" s="46"/>
      <c r="AO1771" s="46"/>
      <c r="AP1771" s="46"/>
      <c r="AQ1771" s="46"/>
      <c r="AR1771" s="46"/>
      <c r="AS1771" s="46"/>
      <c r="AT1771" s="46"/>
      <c r="AU1771" s="46"/>
      <c r="AV1771" s="46"/>
      <c r="AW1771" s="46"/>
      <c r="AX1771" s="46"/>
      <c r="AY1771" s="46"/>
      <c r="AZ1771" s="46"/>
      <c r="BA1771" s="46"/>
      <c r="BB1771" s="46"/>
      <c r="BC1771" s="46"/>
      <c r="BD1771" s="46"/>
      <c r="BE1771" s="46"/>
      <c r="BF1771" s="143"/>
      <c r="BG1771" s="46"/>
      <c r="BH1771" s="46"/>
      <c r="BI1771" s="46"/>
      <c r="BJ1771" s="46"/>
      <c r="BK1771" s="46"/>
      <c r="BL1771" s="46"/>
      <c r="BM1771" s="46"/>
      <c r="BN1771" s="46"/>
      <c r="BO1771" s="46"/>
      <c r="BP1771" s="46"/>
      <c r="BQ1771" s="46"/>
      <c r="BR1771" s="46"/>
      <c r="BS1771" s="46"/>
      <c r="BT1771" s="46"/>
      <c r="BU1771" s="46"/>
      <c r="BV1771" s="46"/>
    </row>
    <row r="1772" spans="1:74" x14ac:dyDescent="0.2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46"/>
      <c r="AD1772" s="46"/>
      <c r="AE1772" s="46"/>
      <c r="AF1772" s="46"/>
      <c r="AG1772" s="46"/>
      <c r="AH1772" s="46"/>
      <c r="AI1772" s="46"/>
      <c r="AJ1772" s="46"/>
      <c r="AK1772" s="46"/>
      <c r="AL1772" s="46"/>
      <c r="AM1772" s="46"/>
      <c r="AN1772" s="46"/>
      <c r="AO1772" s="46"/>
      <c r="AP1772" s="46"/>
      <c r="AQ1772" s="46"/>
      <c r="AR1772" s="46"/>
      <c r="AS1772" s="46"/>
      <c r="AT1772" s="46"/>
      <c r="AU1772" s="46"/>
      <c r="AV1772" s="46"/>
      <c r="AW1772" s="46"/>
      <c r="AX1772" s="46"/>
      <c r="AY1772" s="46"/>
      <c r="AZ1772" s="46"/>
      <c r="BA1772" s="46"/>
      <c r="BB1772" s="46"/>
      <c r="BC1772" s="46"/>
      <c r="BD1772" s="46"/>
      <c r="BE1772" s="46"/>
      <c r="BF1772" s="143"/>
      <c r="BG1772" s="46"/>
      <c r="BH1772" s="46"/>
      <c r="BI1772" s="46"/>
      <c r="BJ1772" s="46"/>
      <c r="BK1772" s="46"/>
      <c r="BL1772" s="46"/>
      <c r="BM1772" s="46"/>
      <c r="BN1772" s="46"/>
      <c r="BO1772" s="46"/>
      <c r="BP1772" s="46"/>
      <c r="BQ1772" s="46"/>
      <c r="BR1772" s="46"/>
      <c r="BS1772" s="46"/>
      <c r="BT1772" s="46"/>
      <c r="BU1772" s="46"/>
      <c r="BV1772" s="46"/>
    </row>
    <row r="1773" spans="1:74" x14ac:dyDescent="0.2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  <c r="AE1773" s="46"/>
      <c r="AF1773" s="46"/>
      <c r="AG1773" s="46"/>
      <c r="AH1773" s="46"/>
      <c r="AI1773" s="46"/>
      <c r="AJ1773" s="46"/>
      <c r="AK1773" s="46"/>
      <c r="AL1773" s="46"/>
      <c r="AM1773" s="46"/>
      <c r="AN1773" s="46"/>
      <c r="AO1773" s="46"/>
      <c r="AP1773" s="46"/>
      <c r="AQ1773" s="46"/>
      <c r="AR1773" s="46"/>
      <c r="AS1773" s="46"/>
      <c r="AT1773" s="46"/>
      <c r="AU1773" s="46"/>
      <c r="AV1773" s="46"/>
      <c r="AW1773" s="46"/>
      <c r="AX1773" s="46"/>
      <c r="AY1773" s="46"/>
      <c r="AZ1773" s="46"/>
      <c r="BA1773" s="46"/>
      <c r="BB1773" s="46"/>
      <c r="BC1773" s="46"/>
      <c r="BD1773" s="46"/>
      <c r="BE1773" s="46"/>
      <c r="BF1773" s="143"/>
      <c r="BG1773" s="46"/>
      <c r="BH1773" s="46"/>
      <c r="BI1773" s="46"/>
      <c r="BJ1773" s="46"/>
      <c r="BK1773" s="46"/>
      <c r="BL1773" s="46"/>
      <c r="BM1773" s="46"/>
      <c r="BN1773" s="46"/>
      <c r="BO1773" s="46"/>
      <c r="BP1773" s="46"/>
      <c r="BQ1773" s="46"/>
      <c r="BR1773" s="46"/>
      <c r="BS1773" s="46"/>
      <c r="BT1773" s="46"/>
      <c r="BU1773" s="46"/>
      <c r="BV1773" s="46"/>
    </row>
    <row r="1774" spans="1:74" x14ac:dyDescent="0.2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46"/>
      <c r="AD1774" s="46"/>
      <c r="AE1774" s="46"/>
      <c r="AF1774" s="46"/>
      <c r="AG1774" s="46"/>
      <c r="AH1774" s="46"/>
      <c r="AI1774" s="46"/>
      <c r="AJ1774" s="46"/>
      <c r="AK1774" s="46"/>
      <c r="AL1774" s="46"/>
      <c r="AM1774" s="46"/>
      <c r="AN1774" s="46"/>
      <c r="AO1774" s="46"/>
      <c r="AP1774" s="46"/>
      <c r="AQ1774" s="46"/>
      <c r="AR1774" s="46"/>
      <c r="AS1774" s="46"/>
      <c r="AT1774" s="46"/>
      <c r="AU1774" s="46"/>
      <c r="AV1774" s="46"/>
      <c r="AW1774" s="46"/>
      <c r="AX1774" s="46"/>
      <c r="AY1774" s="46"/>
      <c r="AZ1774" s="46"/>
      <c r="BA1774" s="46"/>
      <c r="BB1774" s="46"/>
      <c r="BC1774" s="46"/>
      <c r="BD1774" s="46"/>
      <c r="BE1774" s="46"/>
      <c r="BF1774" s="143"/>
      <c r="BG1774" s="46"/>
      <c r="BH1774" s="46"/>
      <c r="BI1774" s="46"/>
      <c r="BJ1774" s="46"/>
      <c r="BK1774" s="46"/>
      <c r="BL1774" s="46"/>
      <c r="BM1774" s="46"/>
      <c r="BN1774" s="46"/>
      <c r="BO1774" s="46"/>
      <c r="BP1774" s="46"/>
      <c r="BQ1774" s="46"/>
      <c r="BR1774" s="46"/>
      <c r="BS1774" s="46"/>
      <c r="BT1774" s="46"/>
      <c r="BU1774" s="46"/>
      <c r="BV1774" s="46"/>
    </row>
    <row r="1775" spans="1:74" x14ac:dyDescent="0.2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46"/>
      <c r="AD1775" s="46"/>
      <c r="AE1775" s="46"/>
      <c r="AF1775" s="46"/>
      <c r="AG1775" s="46"/>
      <c r="AH1775" s="46"/>
      <c r="AI1775" s="46"/>
      <c r="AJ1775" s="46"/>
      <c r="AK1775" s="46"/>
      <c r="AL1775" s="46"/>
      <c r="AM1775" s="46"/>
      <c r="AN1775" s="46"/>
      <c r="AO1775" s="46"/>
      <c r="AP1775" s="46"/>
      <c r="AQ1775" s="46"/>
      <c r="AR1775" s="46"/>
      <c r="AS1775" s="46"/>
      <c r="AT1775" s="46"/>
      <c r="AU1775" s="46"/>
      <c r="AV1775" s="46"/>
      <c r="AW1775" s="46"/>
      <c r="AX1775" s="46"/>
      <c r="AY1775" s="46"/>
      <c r="AZ1775" s="46"/>
      <c r="BA1775" s="46"/>
      <c r="BB1775" s="46"/>
      <c r="BC1775" s="46"/>
      <c r="BD1775" s="46"/>
      <c r="BE1775" s="46"/>
      <c r="BF1775" s="143"/>
      <c r="BG1775" s="46"/>
      <c r="BH1775" s="46"/>
      <c r="BI1775" s="46"/>
      <c r="BJ1775" s="46"/>
      <c r="BK1775" s="46"/>
      <c r="BL1775" s="46"/>
      <c r="BM1775" s="46"/>
      <c r="BN1775" s="46"/>
      <c r="BO1775" s="46"/>
      <c r="BP1775" s="46"/>
      <c r="BQ1775" s="46"/>
      <c r="BR1775" s="46"/>
      <c r="BS1775" s="46"/>
      <c r="BT1775" s="46"/>
      <c r="BU1775" s="46"/>
      <c r="BV1775" s="46"/>
    </row>
    <row r="1776" spans="1:74" x14ac:dyDescent="0.2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46"/>
      <c r="AD1776" s="46"/>
      <c r="AE1776" s="46"/>
      <c r="AF1776" s="46"/>
      <c r="AG1776" s="46"/>
      <c r="AH1776" s="46"/>
      <c r="AI1776" s="46"/>
      <c r="AJ1776" s="46"/>
      <c r="AK1776" s="46"/>
      <c r="AL1776" s="46"/>
      <c r="AM1776" s="46"/>
      <c r="AN1776" s="46"/>
      <c r="AO1776" s="46"/>
      <c r="AP1776" s="46"/>
      <c r="AQ1776" s="46"/>
      <c r="AR1776" s="46"/>
      <c r="AS1776" s="46"/>
      <c r="AT1776" s="46"/>
      <c r="AU1776" s="46"/>
      <c r="AV1776" s="46"/>
      <c r="AW1776" s="46"/>
      <c r="AX1776" s="46"/>
      <c r="AY1776" s="46"/>
      <c r="AZ1776" s="46"/>
      <c r="BA1776" s="46"/>
      <c r="BB1776" s="46"/>
      <c r="BC1776" s="46"/>
      <c r="BD1776" s="46"/>
      <c r="BE1776" s="46"/>
      <c r="BF1776" s="143"/>
      <c r="BG1776" s="46"/>
      <c r="BH1776" s="46"/>
      <c r="BI1776" s="46"/>
      <c r="BJ1776" s="46"/>
      <c r="BK1776" s="46"/>
      <c r="BL1776" s="46"/>
      <c r="BM1776" s="46"/>
      <c r="BN1776" s="46"/>
      <c r="BO1776" s="46"/>
      <c r="BP1776" s="46"/>
      <c r="BQ1776" s="46"/>
      <c r="BR1776" s="46"/>
      <c r="BS1776" s="46"/>
      <c r="BT1776" s="46"/>
      <c r="BU1776" s="46"/>
      <c r="BV1776" s="46"/>
    </row>
    <row r="1777" spans="1:74" x14ac:dyDescent="0.2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  <c r="AE1777" s="46"/>
      <c r="AF1777" s="46"/>
      <c r="AG1777" s="46"/>
      <c r="AH1777" s="46"/>
      <c r="AI1777" s="46"/>
      <c r="AJ1777" s="46"/>
      <c r="AK1777" s="46"/>
      <c r="AL1777" s="46"/>
      <c r="AM1777" s="46"/>
      <c r="AN1777" s="46"/>
      <c r="AO1777" s="46"/>
      <c r="AP1777" s="46"/>
      <c r="AQ1777" s="46"/>
      <c r="AR1777" s="46"/>
      <c r="AS1777" s="46"/>
      <c r="AT1777" s="46"/>
      <c r="AU1777" s="46"/>
      <c r="AV1777" s="46"/>
      <c r="AW1777" s="46"/>
      <c r="AX1777" s="46"/>
      <c r="AY1777" s="46"/>
      <c r="AZ1777" s="46"/>
      <c r="BA1777" s="46"/>
      <c r="BB1777" s="46"/>
      <c r="BC1777" s="46"/>
      <c r="BD1777" s="46"/>
      <c r="BE1777" s="46"/>
      <c r="BF1777" s="143"/>
      <c r="BG1777" s="46"/>
      <c r="BH1777" s="46"/>
      <c r="BI1777" s="46"/>
      <c r="BJ1777" s="46"/>
      <c r="BK1777" s="46"/>
      <c r="BL1777" s="46"/>
      <c r="BM1777" s="46"/>
      <c r="BN1777" s="46"/>
      <c r="BO1777" s="46"/>
      <c r="BP1777" s="46"/>
      <c r="BQ1777" s="46"/>
      <c r="BR1777" s="46"/>
      <c r="BS1777" s="46"/>
      <c r="BT1777" s="46"/>
      <c r="BU1777" s="46"/>
      <c r="BV1777" s="46"/>
    </row>
    <row r="1778" spans="1:74" x14ac:dyDescent="0.2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  <c r="AE1778" s="46"/>
      <c r="AF1778" s="46"/>
      <c r="AG1778" s="46"/>
      <c r="AH1778" s="46"/>
      <c r="AI1778" s="46"/>
      <c r="AJ1778" s="46"/>
      <c r="AK1778" s="46"/>
      <c r="AL1778" s="46"/>
      <c r="AM1778" s="46"/>
      <c r="AN1778" s="46"/>
      <c r="AO1778" s="46"/>
      <c r="AP1778" s="46"/>
      <c r="AQ1778" s="46"/>
      <c r="AR1778" s="46"/>
      <c r="AS1778" s="46"/>
      <c r="AT1778" s="46"/>
      <c r="AU1778" s="46"/>
      <c r="AV1778" s="46"/>
      <c r="AW1778" s="46"/>
      <c r="AX1778" s="46"/>
      <c r="AY1778" s="46"/>
      <c r="AZ1778" s="46"/>
      <c r="BA1778" s="46"/>
      <c r="BB1778" s="46"/>
      <c r="BC1778" s="46"/>
      <c r="BD1778" s="46"/>
      <c r="BE1778" s="46"/>
      <c r="BF1778" s="143"/>
      <c r="BG1778" s="46"/>
      <c r="BH1778" s="46"/>
      <c r="BI1778" s="46"/>
      <c r="BJ1778" s="46"/>
      <c r="BK1778" s="46"/>
      <c r="BL1778" s="46"/>
      <c r="BM1778" s="46"/>
      <c r="BN1778" s="46"/>
      <c r="BO1778" s="46"/>
      <c r="BP1778" s="46"/>
      <c r="BQ1778" s="46"/>
      <c r="BR1778" s="46"/>
      <c r="BS1778" s="46"/>
      <c r="BT1778" s="46"/>
      <c r="BU1778" s="46"/>
      <c r="BV1778" s="46"/>
    </row>
    <row r="1779" spans="1:74" x14ac:dyDescent="0.2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  <c r="AE1779" s="46"/>
      <c r="AF1779" s="46"/>
      <c r="AG1779" s="46"/>
      <c r="AH1779" s="46"/>
      <c r="AI1779" s="46"/>
      <c r="AJ1779" s="46"/>
      <c r="AK1779" s="46"/>
      <c r="AL1779" s="46"/>
      <c r="AM1779" s="46"/>
      <c r="AN1779" s="46"/>
      <c r="AO1779" s="46"/>
      <c r="AP1779" s="46"/>
      <c r="AQ1779" s="46"/>
      <c r="AR1779" s="46"/>
      <c r="AS1779" s="46"/>
      <c r="AT1779" s="46"/>
      <c r="AU1779" s="46"/>
      <c r="AV1779" s="46"/>
      <c r="AW1779" s="46"/>
      <c r="AX1779" s="46"/>
      <c r="AY1779" s="46"/>
      <c r="AZ1779" s="46"/>
      <c r="BA1779" s="46"/>
      <c r="BB1779" s="46"/>
      <c r="BC1779" s="46"/>
      <c r="BD1779" s="46"/>
      <c r="BE1779" s="46"/>
      <c r="BF1779" s="143"/>
      <c r="BG1779" s="46"/>
      <c r="BH1779" s="46"/>
      <c r="BI1779" s="46"/>
      <c r="BJ1779" s="46"/>
      <c r="BK1779" s="46"/>
      <c r="BL1779" s="46"/>
      <c r="BM1779" s="46"/>
      <c r="BN1779" s="46"/>
      <c r="BO1779" s="46"/>
      <c r="BP1779" s="46"/>
      <c r="BQ1779" s="46"/>
      <c r="BR1779" s="46"/>
      <c r="BS1779" s="46"/>
      <c r="BT1779" s="46"/>
      <c r="BU1779" s="46"/>
      <c r="BV1779" s="46"/>
    </row>
    <row r="1780" spans="1:74" x14ac:dyDescent="0.2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46"/>
      <c r="AD1780" s="46"/>
      <c r="AE1780" s="46"/>
      <c r="AF1780" s="46"/>
      <c r="AG1780" s="46"/>
      <c r="AH1780" s="46"/>
      <c r="AI1780" s="46"/>
      <c r="AJ1780" s="46"/>
      <c r="AK1780" s="46"/>
      <c r="AL1780" s="46"/>
      <c r="AM1780" s="46"/>
      <c r="AN1780" s="46"/>
      <c r="AO1780" s="46"/>
      <c r="AP1780" s="46"/>
      <c r="AQ1780" s="46"/>
      <c r="AR1780" s="46"/>
      <c r="AS1780" s="46"/>
      <c r="AT1780" s="46"/>
      <c r="AU1780" s="46"/>
      <c r="AV1780" s="46"/>
      <c r="AW1780" s="46"/>
      <c r="AX1780" s="46"/>
      <c r="AY1780" s="46"/>
      <c r="AZ1780" s="46"/>
      <c r="BA1780" s="46"/>
      <c r="BB1780" s="46"/>
      <c r="BC1780" s="46"/>
      <c r="BD1780" s="46"/>
      <c r="BE1780" s="46"/>
      <c r="BF1780" s="143"/>
      <c r="BG1780" s="46"/>
      <c r="BH1780" s="46"/>
      <c r="BI1780" s="46"/>
      <c r="BJ1780" s="46"/>
      <c r="BK1780" s="46"/>
      <c r="BL1780" s="46"/>
      <c r="BM1780" s="46"/>
      <c r="BN1780" s="46"/>
      <c r="BO1780" s="46"/>
      <c r="BP1780" s="46"/>
      <c r="BQ1780" s="46"/>
      <c r="BR1780" s="46"/>
      <c r="BS1780" s="46"/>
      <c r="BT1780" s="46"/>
      <c r="BU1780" s="46"/>
      <c r="BV1780" s="46"/>
    </row>
    <row r="1781" spans="1:74" x14ac:dyDescent="0.2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46"/>
      <c r="AD1781" s="46"/>
      <c r="AE1781" s="46"/>
      <c r="AF1781" s="46"/>
      <c r="AG1781" s="46"/>
      <c r="AH1781" s="46"/>
      <c r="AI1781" s="46"/>
      <c r="AJ1781" s="46"/>
      <c r="AK1781" s="46"/>
      <c r="AL1781" s="46"/>
      <c r="AM1781" s="46"/>
      <c r="AN1781" s="46"/>
      <c r="AO1781" s="46"/>
      <c r="AP1781" s="46"/>
      <c r="AQ1781" s="46"/>
      <c r="AR1781" s="46"/>
      <c r="AS1781" s="46"/>
      <c r="AT1781" s="46"/>
      <c r="AU1781" s="46"/>
      <c r="AV1781" s="46"/>
      <c r="AW1781" s="46"/>
      <c r="AX1781" s="46"/>
      <c r="AY1781" s="46"/>
      <c r="AZ1781" s="46"/>
      <c r="BA1781" s="46"/>
      <c r="BB1781" s="46"/>
      <c r="BC1781" s="46"/>
      <c r="BD1781" s="46"/>
      <c r="BE1781" s="46"/>
      <c r="BF1781" s="143"/>
      <c r="BG1781" s="46"/>
      <c r="BH1781" s="46"/>
      <c r="BI1781" s="46"/>
      <c r="BJ1781" s="46"/>
      <c r="BK1781" s="46"/>
      <c r="BL1781" s="46"/>
      <c r="BM1781" s="46"/>
      <c r="BN1781" s="46"/>
      <c r="BO1781" s="46"/>
      <c r="BP1781" s="46"/>
      <c r="BQ1781" s="46"/>
      <c r="BR1781" s="46"/>
      <c r="BS1781" s="46"/>
      <c r="BT1781" s="46"/>
      <c r="BU1781" s="46"/>
      <c r="BV1781" s="46"/>
    </row>
    <row r="1782" spans="1:74" x14ac:dyDescent="0.2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46"/>
      <c r="AD1782" s="46"/>
      <c r="AE1782" s="46"/>
      <c r="AF1782" s="46"/>
      <c r="AG1782" s="46"/>
      <c r="AH1782" s="46"/>
      <c r="AI1782" s="46"/>
      <c r="AJ1782" s="46"/>
      <c r="AK1782" s="46"/>
      <c r="AL1782" s="46"/>
      <c r="AM1782" s="46"/>
      <c r="AN1782" s="46"/>
      <c r="AO1782" s="46"/>
      <c r="AP1782" s="46"/>
      <c r="AQ1782" s="46"/>
      <c r="AR1782" s="46"/>
      <c r="AS1782" s="46"/>
      <c r="AT1782" s="46"/>
      <c r="AU1782" s="46"/>
      <c r="AV1782" s="46"/>
      <c r="AW1782" s="46"/>
      <c r="AX1782" s="46"/>
      <c r="AY1782" s="46"/>
      <c r="AZ1782" s="46"/>
      <c r="BA1782" s="46"/>
      <c r="BB1782" s="46"/>
      <c r="BC1782" s="46"/>
      <c r="BD1782" s="46"/>
      <c r="BE1782" s="46"/>
      <c r="BF1782" s="143"/>
      <c r="BG1782" s="46"/>
      <c r="BH1782" s="46"/>
      <c r="BI1782" s="46"/>
      <c r="BJ1782" s="46"/>
      <c r="BK1782" s="46"/>
      <c r="BL1782" s="46"/>
      <c r="BM1782" s="46"/>
      <c r="BN1782" s="46"/>
      <c r="BO1782" s="46"/>
      <c r="BP1782" s="46"/>
      <c r="BQ1782" s="46"/>
      <c r="BR1782" s="46"/>
      <c r="BS1782" s="46"/>
      <c r="BT1782" s="46"/>
      <c r="BU1782" s="46"/>
      <c r="BV1782" s="46"/>
    </row>
    <row r="1783" spans="1:74" x14ac:dyDescent="0.2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  <c r="AE1783" s="46"/>
      <c r="AF1783" s="46"/>
      <c r="AG1783" s="46"/>
      <c r="AH1783" s="46"/>
      <c r="AI1783" s="46"/>
      <c r="AJ1783" s="46"/>
      <c r="AK1783" s="46"/>
      <c r="AL1783" s="46"/>
      <c r="AM1783" s="46"/>
      <c r="AN1783" s="46"/>
      <c r="AO1783" s="46"/>
      <c r="AP1783" s="46"/>
      <c r="AQ1783" s="46"/>
      <c r="AR1783" s="46"/>
      <c r="AS1783" s="46"/>
      <c r="AT1783" s="46"/>
      <c r="AU1783" s="46"/>
      <c r="AV1783" s="46"/>
      <c r="AW1783" s="46"/>
      <c r="AX1783" s="46"/>
      <c r="AY1783" s="46"/>
      <c r="AZ1783" s="46"/>
      <c r="BA1783" s="46"/>
      <c r="BB1783" s="46"/>
      <c r="BC1783" s="46"/>
      <c r="BD1783" s="46"/>
      <c r="BE1783" s="46"/>
      <c r="BF1783" s="143"/>
      <c r="BG1783" s="46"/>
      <c r="BH1783" s="46"/>
      <c r="BI1783" s="46"/>
      <c r="BJ1783" s="46"/>
      <c r="BK1783" s="46"/>
      <c r="BL1783" s="46"/>
      <c r="BM1783" s="46"/>
      <c r="BN1783" s="46"/>
      <c r="BO1783" s="46"/>
      <c r="BP1783" s="46"/>
      <c r="BQ1783" s="46"/>
      <c r="BR1783" s="46"/>
      <c r="BS1783" s="46"/>
      <c r="BT1783" s="46"/>
      <c r="BU1783" s="46"/>
      <c r="BV1783" s="46"/>
    </row>
    <row r="1784" spans="1:74" x14ac:dyDescent="0.2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  <c r="AE1784" s="46"/>
      <c r="AF1784" s="46"/>
      <c r="AG1784" s="46"/>
      <c r="AH1784" s="46"/>
      <c r="AI1784" s="46"/>
      <c r="AJ1784" s="46"/>
      <c r="AK1784" s="46"/>
      <c r="AL1784" s="46"/>
      <c r="AM1784" s="46"/>
      <c r="AN1784" s="46"/>
      <c r="AO1784" s="46"/>
      <c r="AP1784" s="46"/>
      <c r="AQ1784" s="46"/>
      <c r="AR1784" s="46"/>
      <c r="AS1784" s="46"/>
      <c r="AT1784" s="46"/>
      <c r="AU1784" s="46"/>
      <c r="AV1784" s="46"/>
      <c r="AW1784" s="46"/>
      <c r="AX1784" s="46"/>
      <c r="AY1784" s="46"/>
      <c r="AZ1784" s="46"/>
      <c r="BA1784" s="46"/>
      <c r="BB1784" s="46"/>
      <c r="BC1784" s="46"/>
      <c r="BD1784" s="46"/>
      <c r="BE1784" s="46"/>
      <c r="BF1784" s="143"/>
      <c r="BG1784" s="46"/>
      <c r="BH1784" s="46"/>
      <c r="BI1784" s="46"/>
      <c r="BJ1784" s="46"/>
      <c r="BK1784" s="46"/>
      <c r="BL1784" s="46"/>
      <c r="BM1784" s="46"/>
      <c r="BN1784" s="46"/>
      <c r="BO1784" s="46"/>
      <c r="BP1784" s="46"/>
      <c r="BQ1784" s="46"/>
      <c r="BR1784" s="46"/>
      <c r="BS1784" s="46"/>
      <c r="BT1784" s="46"/>
      <c r="BU1784" s="46"/>
      <c r="BV1784" s="46"/>
    </row>
    <row r="1785" spans="1:74" x14ac:dyDescent="0.2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  <c r="AE1785" s="46"/>
      <c r="AF1785" s="46"/>
      <c r="AG1785" s="46"/>
      <c r="AH1785" s="46"/>
      <c r="AI1785" s="46"/>
      <c r="AJ1785" s="46"/>
      <c r="AK1785" s="46"/>
      <c r="AL1785" s="46"/>
      <c r="AM1785" s="46"/>
      <c r="AN1785" s="46"/>
      <c r="AO1785" s="46"/>
      <c r="AP1785" s="46"/>
      <c r="AQ1785" s="46"/>
      <c r="AR1785" s="46"/>
      <c r="AS1785" s="46"/>
      <c r="AT1785" s="46"/>
      <c r="AU1785" s="46"/>
      <c r="AV1785" s="46"/>
      <c r="AW1785" s="46"/>
      <c r="AX1785" s="46"/>
      <c r="AY1785" s="46"/>
      <c r="AZ1785" s="46"/>
      <c r="BA1785" s="46"/>
      <c r="BB1785" s="46"/>
      <c r="BC1785" s="46"/>
      <c r="BD1785" s="46"/>
      <c r="BE1785" s="46"/>
      <c r="BF1785" s="143"/>
      <c r="BG1785" s="46"/>
      <c r="BH1785" s="46"/>
      <c r="BI1785" s="46"/>
      <c r="BJ1785" s="46"/>
      <c r="BK1785" s="46"/>
      <c r="BL1785" s="46"/>
      <c r="BM1785" s="46"/>
      <c r="BN1785" s="46"/>
      <c r="BO1785" s="46"/>
      <c r="BP1785" s="46"/>
      <c r="BQ1785" s="46"/>
      <c r="BR1785" s="46"/>
      <c r="BS1785" s="46"/>
      <c r="BT1785" s="46"/>
      <c r="BU1785" s="46"/>
      <c r="BV1785" s="46"/>
    </row>
    <row r="1786" spans="1:74" x14ac:dyDescent="0.2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46"/>
      <c r="AD1786" s="46"/>
      <c r="AE1786" s="46"/>
      <c r="AF1786" s="46"/>
      <c r="AG1786" s="46"/>
      <c r="AH1786" s="46"/>
      <c r="AI1786" s="46"/>
      <c r="AJ1786" s="46"/>
      <c r="AK1786" s="46"/>
      <c r="AL1786" s="46"/>
      <c r="AM1786" s="46"/>
      <c r="AN1786" s="46"/>
      <c r="AO1786" s="46"/>
      <c r="AP1786" s="46"/>
      <c r="AQ1786" s="46"/>
      <c r="AR1786" s="46"/>
      <c r="AS1786" s="46"/>
      <c r="AT1786" s="46"/>
      <c r="AU1786" s="46"/>
      <c r="AV1786" s="46"/>
      <c r="AW1786" s="46"/>
      <c r="AX1786" s="46"/>
      <c r="AY1786" s="46"/>
      <c r="AZ1786" s="46"/>
      <c r="BA1786" s="46"/>
      <c r="BB1786" s="46"/>
      <c r="BC1786" s="46"/>
      <c r="BD1786" s="46"/>
      <c r="BE1786" s="46"/>
      <c r="BF1786" s="143"/>
      <c r="BG1786" s="46"/>
      <c r="BH1786" s="46"/>
      <c r="BI1786" s="46"/>
      <c r="BJ1786" s="46"/>
      <c r="BK1786" s="46"/>
      <c r="BL1786" s="46"/>
      <c r="BM1786" s="46"/>
      <c r="BN1786" s="46"/>
      <c r="BO1786" s="46"/>
      <c r="BP1786" s="46"/>
      <c r="BQ1786" s="46"/>
      <c r="BR1786" s="46"/>
      <c r="BS1786" s="46"/>
      <c r="BT1786" s="46"/>
      <c r="BU1786" s="46"/>
      <c r="BV1786" s="46"/>
    </row>
    <row r="1787" spans="1:74" x14ac:dyDescent="0.2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46"/>
      <c r="AD1787" s="46"/>
      <c r="AE1787" s="46"/>
      <c r="AF1787" s="46"/>
      <c r="AG1787" s="46"/>
      <c r="AH1787" s="46"/>
      <c r="AI1787" s="46"/>
      <c r="AJ1787" s="46"/>
      <c r="AK1787" s="46"/>
      <c r="AL1787" s="46"/>
      <c r="AM1787" s="46"/>
      <c r="AN1787" s="46"/>
      <c r="AO1787" s="46"/>
      <c r="AP1787" s="46"/>
      <c r="AQ1787" s="46"/>
      <c r="AR1787" s="46"/>
      <c r="AS1787" s="46"/>
      <c r="AT1787" s="46"/>
      <c r="AU1787" s="46"/>
      <c r="AV1787" s="46"/>
      <c r="AW1787" s="46"/>
      <c r="AX1787" s="46"/>
      <c r="AY1787" s="46"/>
      <c r="AZ1787" s="46"/>
      <c r="BA1787" s="46"/>
      <c r="BB1787" s="46"/>
      <c r="BC1787" s="46"/>
      <c r="BD1787" s="46"/>
      <c r="BE1787" s="46"/>
      <c r="BF1787" s="143"/>
      <c r="BG1787" s="46"/>
      <c r="BH1787" s="46"/>
      <c r="BI1787" s="46"/>
      <c r="BJ1787" s="46"/>
      <c r="BK1787" s="46"/>
      <c r="BL1787" s="46"/>
      <c r="BM1787" s="46"/>
      <c r="BN1787" s="46"/>
      <c r="BO1787" s="46"/>
      <c r="BP1787" s="46"/>
      <c r="BQ1787" s="46"/>
      <c r="BR1787" s="46"/>
      <c r="BS1787" s="46"/>
      <c r="BT1787" s="46"/>
      <c r="BU1787" s="46"/>
      <c r="BV1787" s="46"/>
    </row>
    <row r="1788" spans="1:74" x14ac:dyDescent="0.2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46"/>
      <c r="AD1788" s="46"/>
      <c r="AE1788" s="46"/>
      <c r="AF1788" s="46"/>
      <c r="AG1788" s="46"/>
      <c r="AH1788" s="46"/>
      <c r="AI1788" s="46"/>
      <c r="AJ1788" s="46"/>
      <c r="AK1788" s="46"/>
      <c r="AL1788" s="46"/>
      <c r="AM1788" s="46"/>
      <c r="AN1788" s="46"/>
      <c r="AO1788" s="46"/>
      <c r="AP1788" s="46"/>
      <c r="AQ1788" s="46"/>
      <c r="AR1788" s="46"/>
      <c r="AS1788" s="46"/>
      <c r="AT1788" s="46"/>
      <c r="AU1788" s="46"/>
      <c r="AV1788" s="46"/>
      <c r="AW1788" s="46"/>
      <c r="AX1788" s="46"/>
      <c r="AY1788" s="46"/>
      <c r="AZ1788" s="46"/>
      <c r="BA1788" s="46"/>
      <c r="BB1788" s="46"/>
      <c r="BC1788" s="46"/>
      <c r="BD1788" s="46"/>
      <c r="BE1788" s="46"/>
      <c r="BF1788" s="143"/>
      <c r="BG1788" s="46"/>
      <c r="BH1788" s="46"/>
      <c r="BI1788" s="46"/>
      <c r="BJ1788" s="46"/>
      <c r="BK1788" s="46"/>
      <c r="BL1788" s="46"/>
      <c r="BM1788" s="46"/>
      <c r="BN1788" s="46"/>
      <c r="BO1788" s="46"/>
      <c r="BP1788" s="46"/>
      <c r="BQ1788" s="46"/>
      <c r="BR1788" s="46"/>
      <c r="BS1788" s="46"/>
      <c r="BT1788" s="46"/>
      <c r="BU1788" s="46"/>
      <c r="BV1788" s="46"/>
    </row>
    <row r="1789" spans="1:74" x14ac:dyDescent="0.2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46"/>
      <c r="AD1789" s="46"/>
      <c r="AE1789" s="46"/>
      <c r="AF1789" s="46"/>
      <c r="AG1789" s="46"/>
      <c r="AH1789" s="46"/>
      <c r="AI1789" s="46"/>
      <c r="AJ1789" s="46"/>
      <c r="AK1789" s="46"/>
      <c r="AL1789" s="46"/>
      <c r="AM1789" s="46"/>
      <c r="AN1789" s="46"/>
      <c r="AO1789" s="46"/>
      <c r="AP1789" s="46"/>
      <c r="AQ1789" s="46"/>
      <c r="AR1789" s="46"/>
      <c r="AS1789" s="46"/>
      <c r="AT1789" s="46"/>
      <c r="AU1789" s="46"/>
      <c r="AV1789" s="46"/>
      <c r="AW1789" s="46"/>
      <c r="AX1789" s="46"/>
      <c r="AY1789" s="46"/>
      <c r="AZ1789" s="46"/>
      <c r="BA1789" s="46"/>
      <c r="BB1789" s="46"/>
      <c r="BC1789" s="46"/>
      <c r="BD1789" s="46"/>
      <c r="BE1789" s="46"/>
      <c r="BF1789" s="143"/>
      <c r="BG1789" s="46"/>
      <c r="BH1789" s="46"/>
      <c r="BI1789" s="46"/>
      <c r="BJ1789" s="46"/>
      <c r="BK1789" s="46"/>
      <c r="BL1789" s="46"/>
      <c r="BM1789" s="46"/>
      <c r="BN1789" s="46"/>
      <c r="BO1789" s="46"/>
      <c r="BP1789" s="46"/>
      <c r="BQ1789" s="46"/>
      <c r="BR1789" s="46"/>
      <c r="BS1789" s="46"/>
      <c r="BT1789" s="46"/>
      <c r="BU1789" s="46"/>
      <c r="BV1789" s="46"/>
    </row>
    <row r="1790" spans="1:74" x14ac:dyDescent="0.2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46"/>
      <c r="AD1790" s="46"/>
      <c r="AE1790" s="46"/>
      <c r="AF1790" s="46"/>
      <c r="AG1790" s="46"/>
      <c r="AH1790" s="46"/>
      <c r="AI1790" s="46"/>
      <c r="AJ1790" s="46"/>
      <c r="AK1790" s="46"/>
      <c r="AL1790" s="46"/>
      <c r="AM1790" s="46"/>
      <c r="AN1790" s="46"/>
      <c r="AO1790" s="46"/>
      <c r="AP1790" s="46"/>
      <c r="AQ1790" s="46"/>
      <c r="AR1790" s="46"/>
      <c r="AS1790" s="46"/>
      <c r="AT1790" s="46"/>
      <c r="AU1790" s="46"/>
      <c r="AV1790" s="46"/>
      <c r="AW1790" s="46"/>
      <c r="AX1790" s="46"/>
      <c r="AY1790" s="46"/>
      <c r="AZ1790" s="46"/>
      <c r="BA1790" s="46"/>
      <c r="BB1790" s="46"/>
      <c r="BC1790" s="46"/>
      <c r="BD1790" s="46"/>
      <c r="BE1790" s="46"/>
      <c r="BF1790" s="143"/>
      <c r="BG1790" s="46"/>
      <c r="BH1790" s="46"/>
      <c r="BI1790" s="46"/>
      <c r="BJ1790" s="46"/>
      <c r="BK1790" s="46"/>
      <c r="BL1790" s="46"/>
      <c r="BM1790" s="46"/>
      <c r="BN1790" s="46"/>
      <c r="BO1790" s="46"/>
      <c r="BP1790" s="46"/>
      <c r="BQ1790" s="46"/>
      <c r="BR1790" s="46"/>
      <c r="BS1790" s="46"/>
      <c r="BT1790" s="46"/>
      <c r="BU1790" s="46"/>
      <c r="BV1790" s="46"/>
    </row>
    <row r="1791" spans="1:74" x14ac:dyDescent="0.2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6"/>
      <c r="AH1791" s="46"/>
      <c r="AI1791" s="46"/>
      <c r="AJ1791" s="46"/>
      <c r="AK1791" s="46"/>
      <c r="AL1791" s="46"/>
      <c r="AM1791" s="46"/>
      <c r="AN1791" s="46"/>
      <c r="AO1791" s="46"/>
      <c r="AP1791" s="46"/>
      <c r="AQ1791" s="46"/>
      <c r="AR1791" s="46"/>
      <c r="AS1791" s="46"/>
      <c r="AT1791" s="46"/>
      <c r="AU1791" s="46"/>
      <c r="AV1791" s="46"/>
      <c r="AW1791" s="46"/>
      <c r="AX1791" s="46"/>
      <c r="AY1791" s="46"/>
      <c r="AZ1791" s="46"/>
      <c r="BA1791" s="46"/>
      <c r="BB1791" s="46"/>
      <c r="BC1791" s="46"/>
      <c r="BD1791" s="46"/>
      <c r="BE1791" s="46"/>
      <c r="BF1791" s="143"/>
      <c r="BG1791" s="46"/>
      <c r="BH1791" s="46"/>
      <c r="BI1791" s="46"/>
      <c r="BJ1791" s="46"/>
      <c r="BK1791" s="46"/>
      <c r="BL1791" s="46"/>
      <c r="BM1791" s="46"/>
      <c r="BN1791" s="46"/>
      <c r="BO1791" s="46"/>
      <c r="BP1791" s="46"/>
      <c r="BQ1791" s="46"/>
      <c r="BR1791" s="46"/>
      <c r="BS1791" s="46"/>
      <c r="BT1791" s="46"/>
      <c r="BU1791" s="46"/>
      <c r="BV1791" s="46"/>
    </row>
    <row r="1792" spans="1:74" x14ac:dyDescent="0.2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  <c r="AE1792" s="46"/>
      <c r="AF1792" s="46"/>
      <c r="AG1792" s="46"/>
      <c r="AH1792" s="46"/>
      <c r="AI1792" s="46"/>
      <c r="AJ1792" s="46"/>
      <c r="AK1792" s="46"/>
      <c r="AL1792" s="46"/>
      <c r="AM1792" s="46"/>
      <c r="AN1792" s="46"/>
      <c r="AO1792" s="46"/>
      <c r="AP1792" s="46"/>
      <c r="AQ1792" s="46"/>
      <c r="AR1792" s="46"/>
      <c r="AS1792" s="46"/>
      <c r="AT1792" s="46"/>
      <c r="AU1792" s="46"/>
      <c r="AV1792" s="46"/>
      <c r="AW1792" s="46"/>
      <c r="AX1792" s="46"/>
      <c r="AY1792" s="46"/>
      <c r="AZ1792" s="46"/>
      <c r="BA1792" s="46"/>
      <c r="BB1792" s="46"/>
      <c r="BC1792" s="46"/>
      <c r="BD1792" s="46"/>
      <c r="BE1792" s="46"/>
      <c r="BF1792" s="143"/>
      <c r="BG1792" s="46"/>
      <c r="BH1792" s="46"/>
      <c r="BI1792" s="46"/>
      <c r="BJ1792" s="46"/>
      <c r="BK1792" s="46"/>
      <c r="BL1792" s="46"/>
      <c r="BM1792" s="46"/>
      <c r="BN1792" s="46"/>
      <c r="BO1792" s="46"/>
      <c r="BP1792" s="46"/>
      <c r="BQ1792" s="46"/>
      <c r="BR1792" s="46"/>
      <c r="BS1792" s="46"/>
      <c r="BT1792" s="46"/>
      <c r="BU1792" s="46"/>
      <c r="BV1792" s="46"/>
    </row>
    <row r="1793" spans="1:74" x14ac:dyDescent="0.2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  <c r="AE1793" s="46"/>
      <c r="AF1793" s="46"/>
      <c r="AG1793" s="46"/>
      <c r="AH1793" s="46"/>
      <c r="AI1793" s="46"/>
      <c r="AJ1793" s="46"/>
      <c r="AK1793" s="46"/>
      <c r="AL1793" s="46"/>
      <c r="AM1793" s="46"/>
      <c r="AN1793" s="46"/>
      <c r="AO1793" s="46"/>
      <c r="AP1793" s="46"/>
      <c r="AQ1793" s="46"/>
      <c r="AR1793" s="46"/>
      <c r="AS1793" s="46"/>
      <c r="AT1793" s="46"/>
      <c r="AU1793" s="46"/>
      <c r="AV1793" s="46"/>
      <c r="AW1793" s="46"/>
      <c r="AX1793" s="46"/>
      <c r="AY1793" s="46"/>
      <c r="AZ1793" s="46"/>
      <c r="BA1793" s="46"/>
      <c r="BB1793" s="46"/>
      <c r="BC1793" s="46"/>
      <c r="BD1793" s="46"/>
      <c r="BE1793" s="46"/>
      <c r="BF1793" s="143"/>
      <c r="BG1793" s="46"/>
      <c r="BH1793" s="46"/>
      <c r="BI1793" s="46"/>
      <c r="BJ1793" s="46"/>
      <c r="BK1793" s="46"/>
      <c r="BL1793" s="46"/>
      <c r="BM1793" s="46"/>
      <c r="BN1793" s="46"/>
      <c r="BO1793" s="46"/>
      <c r="BP1793" s="46"/>
      <c r="BQ1793" s="46"/>
      <c r="BR1793" s="46"/>
      <c r="BS1793" s="46"/>
      <c r="BT1793" s="46"/>
      <c r="BU1793" s="46"/>
      <c r="BV1793" s="46"/>
    </row>
    <row r="1794" spans="1:74" x14ac:dyDescent="0.2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/>
      <c r="AI1794" s="46"/>
      <c r="AJ1794" s="46"/>
      <c r="AK1794" s="46"/>
      <c r="AL1794" s="46"/>
      <c r="AM1794" s="46"/>
      <c r="AN1794" s="46"/>
      <c r="AO1794" s="46"/>
      <c r="AP1794" s="46"/>
      <c r="AQ1794" s="46"/>
      <c r="AR1794" s="46"/>
      <c r="AS1794" s="46"/>
      <c r="AT1794" s="46"/>
      <c r="AU1794" s="46"/>
      <c r="AV1794" s="46"/>
      <c r="AW1794" s="46"/>
      <c r="AX1794" s="46"/>
      <c r="AY1794" s="46"/>
      <c r="AZ1794" s="46"/>
      <c r="BA1794" s="46"/>
      <c r="BB1794" s="46"/>
      <c r="BC1794" s="46"/>
      <c r="BD1794" s="46"/>
      <c r="BE1794" s="46"/>
      <c r="BF1794" s="143"/>
      <c r="BG1794" s="46"/>
      <c r="BH1794" s="46"/>
      <c r="BI1794" s="46"/>
      <c r="BJ1794" s="46"/>
      <c r="BK1794" s="46"/>
      <c r="BL1794" s="46"/>
      <c r="BM1794" s="46"/>
      <c r="BN1794" s="46"/>
      <c r="BO1794" s="46"/>
      <c r="BP1794" s="46"/>
      <c r="BQ1794" s="46"/>
      <c r="BR1794" s="46"/>
      <c r="BS1794" s="46"/>
      <c r="BT1794" s="46"/>
      <c r="BU1794" s="46"/>
      <c r="BV1794" s="46"/>
    </row>
    <row r="1795" spans="1:74" x14ac:dyDescent="0.2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6"/>
      <c r="AH1795" s="46"/>
      <c r="AI1795" s="46"/>
      <c r="AJ1795" s="46"/>
      <c r="AK1795" s="46"/>
      <c r="AL1795" s="46"/>
      <c r="AM1795" s="46"/>
      <c r="AN1795" s="46"/>
      <c r="AO1795" s="46"/>
      <c r="AP1795" s="46"/>
      <c r="AQ1795" s="46"/>
      <c r="AR1795" s="46"/>
      <c r="AS1795" s="46"/>
      <c r="AT1795" s="46"/>
      <c r="AU1795" s="46"/>
      <c r="AV1795" s="46"/>
      <c r="AW1795" s="46"/>
      <c r="AX1795" s="46"/>
      <c r="AY1795" s="46"/>
      <c r="AZ1795" s="46"/>
      <c r="BA1795" s="46"/>
      <c r="BB1795" s="46"/>
      <c r="BC1795" s="46"/>
      <c r="BD1795" s="46"/>
      <c r="BE1795" s="46"/>
      <c r="BF1795" s="143"/>
      <c r="BG1795" s="46"/>
      <c r="BH1795" s="46"/>
      <c r="BI1795" s="46"/>
      <c r="BJ1795" s="46"/>
      <c r="BK1795" s="46"/>
      <c r="BL1795" s="46"/>
      <c r="BM1795" s="46"/>
      <c r="BN1795" s="46"/>
      <c r="BO1795" s="46"/>
      <c r="BP1795" s="46"/>
      <c r="BQ1795" s="46"/>
      <c r="BR1795" s="46"/>
      <c r="BS1795" s="46"/>
      <c r="BT1795" s="46"/>
      <c r="BU1795" s="46"/>
      <c r="BV1795" s="46"/>
    </row>
    <row r="1796" spans="1:74" x14ac:dyDescent="0.2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6"/>
      <c r="AH1796" s="46"/>
      <c r="AI1796" s="46"/>
      <c r="AJ1796" s="46"/>
      <c r="AK1796" s="46"/>
      <c r="AL1796" s="46"/>
      <c r="AM1796" s="46"/>
      <c r="AN1796" s="46"/>
      <c r="AO1796" s="46"/>
      <c r="AP1796" s="46"/>
      <c r="AQ1796" s="46"/>
      <c r="AR1796" s="46"/>
      <c r="AS1796" s="46"/>
      <c r="AT1796" s="46"/>
      <c r="AU1796" s="46"/>
      <c r="AV1796" s="46"/>
      <c r="AW1796" s="46"/>
      <c r="AX1796" s="46"/>
      <c r="AY1796" s="46"/>
      <c r="AZ1796" s="46"/>
      <c r="BA1796" s="46"/>
      <c r="BB1796" s="46"/>
      <c r="BC1796" s="46"/>
      <c r="BD1796" s="46"/>
      <c r="BE1796" s="46"/>
      <c r="BF1796" s="143"/>
      <c r="BG1796" s="46"/>
      <c r="BH1796" s="46"/>
      <c r="BI1796" s="46"/>
      <c r="BJ1796" s="46"/>
      <c r="BK1796" s="46"/>
      <c r="BL1796" s="46"/>
      <c r="BM1796" s="46"/>
      <c r="BN1796" s="46"/>
      <c r="BO1796" s="46"/>
      <c r="BP1796" s="46"/>
      <c r="BQ1796" s="46"/>
      <c r="BR1796" s="46"/>
      <c r="BS1796" s="46"/>
      <c r="BT1796" s="46"/>
      <c r="BU1796" s="46"/>
      <c r="BV1796" s="46"/>
    </row>
    <row r="1797" spans="1:74" x14ac:dyDescent="0.2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  <c r="AE1797" s="46"/>
      <c r="AF1797" s="46"/>
      <c r="AG1797" s="46"/>
      <c r="AH1797" s="46"/>
      <c r="AI1797" s="46"/>
      <c r="AJ1797" s="46"/>
      <c r="AK1797" s="46"/>
      <c r="AL1797" s="46"/>
      <c r="AM1797" s="46"/>
      <c r="AN1797" s="46"/>
      <c r="AO1797" s="46"/>
      <c r="AP1797" s="46"/>
      <c r="AQ1797" s="46"/>
      <c r="AR1797" s="46"/>
      <c r="AS1797" s="46"/>
      <c r="AT1797" s="46"/>
      <c r="AU1797" s="46"/>
      <c r="AV1797" s="46"/>
      <c r="AW1797" s="46"/>
      <c r="AX1797" s="46"/>
      <c r="AY1797" s="46"/>
      <c r="AZ1797" s="46"/>
      <c r="BA1797" s="46"/>
      <c r="BB1797" s="46"/>
      <c r="BC1797" s="46"/>
      <c r="BD1797" s="46"/>
      <c r="BE1797" s="46"/>
      <c r="BF1797" s="143"/>
      <c r="BG1797" s="46"/>
      <c r="BH1797" s="46"/>
      <c r="BI1797" s="46"/>
      <c r="BJ1797" s="46"/>
      <c r="BK1797" s="46"/>
      <c r="BL1797" s="46"/>
      <c r="BM1797" s="46"/>
      <c r="BN1797" s="46"/>
      <c r="BO1797" s="46"/>
      <c r="BP1797" s="46"/>
      <c r="BQ1797" s="46"/>
      <c r="BR1797" s="46"/>
      <c r="BS1797" s="46"/>
      <c r="BT1797" s="46"/>
      <c r="BU1797" s="46"/>
      <c r="BV1797" s="46"/>
    </row>
    <row r="1798" spans="1:74" x14ac:dyDescent="0.2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6"/>
      <c r="AH1798" s="46"/>
      <c r="AI1798" s="46"/>
      <c r="AJ1798" s="46"/>
      <c r="AK1798" s="46"/>
      <c r="AL1798" s="46"/>
      <c r="AM1798" s="46"/>
      <c r="AN1798" s="46"/>
      <c r="AO1798" s="46"/>
      <c r="AP1798" s="46"/>
      <c r="AQ1798" s="46"/>
      <c r="AR1798" s="46"/>
      <c r="AS1798" s="46"/>
      <c r="AT1798" s="46"/>
      <c r="AU1798" s="46"/>
      <c r="AV1798" s="46"/>
      <c r="AW1798" s="46"/>
      <c r="AX1798" s="46"/>
      <c r="AY1798" s="46"/>
      <c r="AZ1798" s="46"/>
      <c r="BA1798" s="46"/>
      <c r="BB1798" s="46"/>
      <c r="BC1798" s="46"/>
      <c r="BD1798" s="46"/>
      <c r="BE1798" s="46"/>
      <c r="BF1798" s="143"/>
      <c r="BG1798" s="46"/>
      <c r="BH1798" s="46"/>
      <c r="BI1798" s="46"/>
      <c r="BJ1798" s="46"/>
      <c r="BK1798" s="46"/>
      <c r="BL1798" s="46"/>
      <c r="BM1798" s="46"/>
      <c r="BN1798" s="46"/>
      <c r="BO1798" s="46"/>
      <c r="BP1798" s="46"/>
      <c r="BQ1798" s="46"/>
      <c r="BR1798" s="46"/>
      <c r="BS1798" s="46"/>
      <c r="BT1798" s="46"/>
      <c r="BU1798" s="46"/>
      <c r="BV1798" s="46"/>
    </row>
    <row r="1799" spans="1:74" x14ac:dyDescent="0.2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6"/>
      <c r="AH1799" s="46"/>
      <c r="AI1799" s="46"/>
      <c r="AJ1799" s="46"/>
      <c r="AK1799" s="46"/>
      <c r="AL1799" s="46"/>
      <c r="AM1799" s="46"/>
      <c r="AN1799" s="46"/>
      <c r="AO1799" s="46"/>
      <c r="AP1799" s="46"/>
      <c r="AQ1799" s="46"/>
      <c r="AR1799" s="46"/>
      <c r="AS1799" s="46"/>
      <c r="AT1799" s="46"/>
      <c r="AU1799" s="46"/>
      <c r="AV1799" s="46"/>
      <c r="AW1799" s="46"/>
      <c r="AX1799" s="46"/>
      <c r="AY1799" s="46"/>
      <c r="AZ1799" s="46"/>
      <c r="BA1799" s="46"/>
      <c r="BB1799" s="46"/>
      <c r="BC1799" s="46"/>
      <c r="BD1799" s="46"/>
      <c r="BE1799" s="46"/>
      <c r="BF1799" s="143"/>
      <c r="BG1799" s="46"/>
      <c r="BH1799" s="46"/>
      <c r="BI1799" s="46"/>
      <c r="BJ1799" s="46"/>
      <c r="BK1799" s="46"/>
      <c r="BL1799" s="46"/>
      <c r="BM1799" s="46"/>
      <c r="BN1799" s="46"/>
      <c r="BO1799" s="46"/>
      <c r="BP1799" s="46"/>
      <c r="BQ1799" s="46"/>
      <c r="BR1799" s="46"/>
      <c r="BS1799" s="46"/>
      <c r="BT1799" s="46"/>
      <c r="BU1799" s="46"/>
      <c r="BV1799" s="46"/>
    </row>
    <row r="1800" spans="1:74" x14ac:dyDescent="0.2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  <c r="AE1800" s="46"/>
      <c r="AF1800" s="46"/>
      <c r="AG1800" s="46"/>
      <c r="AH1800" s="46"/>
      <c r="AI1800" s="46"/>
      <c r="AJ1800" s="46"/>
      <c r="AK1800" s="46"/>
      <c r="AL1800" s="46"/>
      <c r="AM1800" s="46"/>
      <c r="AN1800" s="46"/>
      <c r="AO1800" s="46"/>
      <c r="AP1800" s="46"/>
      <c r="AQ1800" s="46"/>
      <c r="AR1800" s="46"/>
      <c r="AS1800" s="46"/>
      <c r="AT1800" s="46"/>
      <c r="AU1800" s="46"/>
      <c r="AV1800" s="46"/>
      <c r="AW1800" s="46"/>
      <c r="AX1800" s="46"/>
      <c r="AY1800" s="46"/>
      <c r="AZ1800" s="46"/>
      <c r="BA1800" s="46"/>
      <c r="BB1800" s="46"/>
      <c r="BC1800" s="46"/>
      <c r="BD1800" s="46"/>
      <c r="BE1800" s="46"/>
      <c r="BF1800" s="143"/>
      <c r="BG1800" s="46"/>
      <c r="BH1800" s="46"/>
      <c r="BI1800" s="46"/>
      <c r="BJ1800" s="46"/>
      <c r="BK1800" s="46"/>
      <c r="BL1800" s="46"/>
      <c r="BM1800" s="46"/>
      <c r="BN1800" s="46"/>
      <c r="BO1800" s="46"/>
      <c r="BP1800" s="46"/>
      <c r="BQ1800" s="46"/>
      <c r="BR1800" s="46"/>
      <c r="BS1800" s="46"/>
      <c r="BT1800" s="46"/>
      <c r="BU1800" s="46"/>
      <c r="BV1800" s="46"/>
    </row>
    <row r="1801" spans="1:74" x14ac:dyDescent="0.2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6"/>
      <c r="AH1801" s="46"/>
      <c r="AI1801" s="46"/>
      <c r="AJ1801" s="46"/>
      <c r="AK1801" s="46"/>
      <c r="AL1801" s="46"/>
      <c r="AM1801" s="46"/>
      <c r="AN1801" s="46"/>
      <c r="AO1801" s="46"/>
      <c r="AP1801" s="46"/>
      <c r="AQ1801" s="46"/>
      <c r="AR1801" s="46"/>
      <c r="AS1801" s="46"/>
      <c r="AT1801" s="46"/>
      <c r="AU1801" s="46"/>
      <c r="AV1801" s="46"/>
      <c r="AW1801" s="46"/>
      <c r="AX1801" s="46"/>
      <c r="AY1801" s="46"/>
      <c r="AZ1801" s="46"/>
      <c r="BA1801" s="46"/>
      <c r="BB1801" s="46"/>
      <c r="BC1801" s="46"/>
      <c r="BD1801" s="46"/>
      <c r="BE1801" s="46"/>
      <c r="BF1801" s="143"/>
      <c r="BG1801" s="46"/>
      <c r="BH1801" s="46"/>
      <c r="BI1801" s="46"/>
      <c r="BJ1801" s="46"/>
      <c r="BK1801" s="46"/>
      <c r="BL1801" s="46"/>
      <c r="BM1801" s="46"/>
      <c r="BN1801" s="46"/>
      <c r="BO1801" s="46"/>
      <c r="BP1801" s="46"/>
      <c r="BQ1801" s="46"/>
      <c r="BR1801" s="46"/>
      <c r="BS1801" s="46"/>
      <c r="BT1801" s="46"/>
      <c r="BU1801" s="46"/>
      <c r="BV1801" s="46"/>
    </row>
    <row r="1802" spans="1:74" x14ac:dyDescent="0.2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  <c r="AE1802" s="46"/>
      <c r="AF1802" s="46"/>
      <c r="AG1802" s="46"/>
      <c r="AH1802" s="46"/>
      <c r="AI1802" s="46"/>
      <c r="AJ1802" s="46"/>
      <c r="AK1802" s="46"/>
      <c r="AL1802" s="46"/>
      <c r="AM1802" s="46"/>
      <c r="AN1802" s="46"/>
      <c r="AO1802" s="46"/>
      <c r="AP1802" s="46"/>
      <c r="AQ1802" s="46"/>
      <c r="AR1802" s="46"/>
      <c r="AS1802" s="46"/>
      <c r="AT1802" s="46"/>
      <c r="AU1802" s="46"/>
      <c r="AV1802" s="46"/>
      <c r="AW1802" s="46"/>
      <c r="AX1802" s="46"/>
      <c r="AY1802" s="46"/>
      <c r="AZ1802" s="46"/>
      <c r="BA1802" s="46"/>
      <c r="BB1802" s="46"/>
      <c r="BC1802" s="46"/>
      <c r="BD1802" s="46"/>
      <c r="BE1802" s="46"/>
      <c r="BF1802" s="143"/>
      <c r="BG1802" s="46"/>
      <c r="BH1802" s="46"/>
      <c r="BI1802" s="46"/>
      <c r="BJ1802" s="46"/>
      <c r="BK1802" s="46"/>
      <c r="BL1802" s="46"/>
      <c r="BM1802" s="46"/>
      <c r="BN1802" s="46"/>
      <c r="BO1802" s="46"/>
      <c r="BP1802" s="46"/>
      <c r="BQ1802" s="46"/>
      <c r="BR1802" s="46"/>
      <c r="BS1802" s="46"/>
      <c r="BT1802" s="46"/>
      <c r="BU1802" s="46"/>
      <c r="BV1802" s="46"/>
    </row>
    <row r="1803" spans="1:74" x14ac:dyDescent="0.2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  <c r="AE1803" s="46"/>
      <c r="AF1803" s="46"/>
      <c r="AG1803" s="46"/>
      <c r="AH1803" s="46"/>
      <c r="AI1803" s="46"/>
      <c r="AJ1803" s="46"/>
      <c r="AK1803" s="46"/>
      <c r="AL1803" s="46"/>
      <c r="AM1803" s="46"/>
      <c r="AN1803" s="46"/>
      <c r="AO1803" s="46"/>
      <c r="AP1803" s="46"/>
      <c r="AQ1803" s="46"/>
      <c r="AR1803" s="46"/>
      <c r="AS1803" s="46"/>
      <c r="AT1803" s="46"/>
      <c r="AU1803" s="46"/>
      <c r="AV1803" s="46"/>
      <c r="AW1803" s="46"/>
      <c r="AX1803" s="46"/>
      <c r="AY1803" s="46"/>
      <c r="AZ1803" s="46"/>
      <c r="BA1803" s="46"/>
      <c r="BB1803" s="46"/>
      <c r="BC1803" s="46"/>
      <c r="BD1803" s="46"/>
      <c r="BE1803" s="46"/>
      <c r="BF1803" s="143"/>
      <c r="BG1803" s="46"/>
      <c r="BH1803" s="46"/>
      <c r="BI1803" s="46"/>
      <c r="BJ1803" s="46"/>
      <c r="BK1803" s="46"/>
      <c r="BL1803" s="46"/>
      <c r="BM1803" s="46"/>
      <c r="BN1803" s="46"/>
      <c r="BO1803" s="46"/>
      <c r="BP1803" s="46"/>
      <c r="BQ1803" s="46"/>
      <c r="BR1803" s="46"/>
      <c r="BS1803" s="46"/>
      <c r="BT1803" s="46"/>
      <c r="BU1803" s="46"/>
      <c r="BV1803" s="46"/>
    </row>
    <row r="1804" spans="1:74" x14ac:dyDescent="0.2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6"/>
      <c r="AH1804" s="46"/>
      <c r="AI1804" s="46"/>
      <c r="AJ1804" s="46"/>
      <c r="AK1804" s="46"/>
      <c r="AL1804" s="46"/>
      <c r="AM1804" s="46"/>
      <c r="AN1804" s="46"/>
      <c r="AO1804" s="46"/>
      <c r="AP1804" s="46"/>
      <c r="AQ1804" s="46"/>
      <c r="AR1804" s="46"/>
      <c r="AS1804" s="46"/>
      <c r="AT1804" s="46"/>
      <c r="AU1804" s="46"/>
      <c r="AV1804" s="46"/>
      <c r="AW1804" s="46"/>
      <c r="AX1804" s="46"/>
      <c r="AY1804" s="46"/>
      <c r="AZ1804" s="46"/>
      <c r="BA1804" s="46"/>
      <c r="BB1804" s="46"/>
      <c r="BC1804" s="46"/>
      <c r="BD1804" s="46"/>
      <c r="BE1804" s="46"/>
      <c r="BF1804" s="143"/>
      <c r="BG1804" s="46"/>
      <c r="BH1804" s="46"/>
      <c r="BI1804" s="46"/>
      <c r="BJ1804" s="46"/>
      <c r="BK1804" s="46"/>
      <c r="BL1804" s="46"/>
      <c r="BM1804" s="46"/>
      <c r="BN1804" s="46"/>
      <c r="BO1804" s="46"/>
      <c r="BP1804" s="46"/>
      <c r="BQ1804" s="46"/>
      <c r="BR1804" s="46"/>
      <c r="BS1804" s="46"/>
      <c r="BT1804" s="46"/>
      <c r="BU1804" s="46"/>
      <c r="BV1804" s="46"/>
    </row>
    <row r="1805" spans="1:74" x14ac:dyDescent="0.2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  <c r="AE1805" s="46"/>
      <c r="AF1805" s="46"/>
      <c r="AG1805" s="46"/>
      <c r="AH1805" s="46"/>
      <c r="AI1805" s="46"/>
      <c r="AJ1805" s="46"/>
      <c r="AK1805" s="46"/>
      <c r="AL1805" s="46"/>
      <c r="AM1805" s="46"/>
      <c r="AN1805" s="46"/>
      <c r="AO1805" s="46"/>
      <c r="AP1805" s="46"/>
      <c r="AQ1805" s="46"/>
      <c r="AR1805" s="46"/>
      <c r="AS1805" s="46"/>
      <c r="AT1805" s="46"/>
      <c r="AU1805" s="46"/>
      <c r="AV1805" s="46"/>
      <c r="AW1805" s="46"/>
      <c r="AX1805" s="46"/>
      <c r="AY1805" s="46"/>
      <c r="AZ1805" s="46"/>
      <c r="BA1805" s="46"/>
      <c r="BB1805" s="46"/>
      <c r="BC1805" s="46"/>
      <c r="BD1805" s="46"/>
      <c r="BE1805" s="46"/>
      <c r="BF1805" s="143"/>
      <c r="BG1805" s="46"/>
      <c r="BH1805" s="46"/>
      <c r="BI1805" s="46"/>
      <c r="BJ1805" s="46"/>
      <c r="BK1805" s="46"/>
      <c r="BL1805" s="46"/>
      <c r="BM1805" s="46"/>
      <c r="BN1805" s="46"/>
      <c r="BO1805" s="46"/>
      <c r="BP1805" s="46"/>
      <c r="BQ1805" s="46"/>
      <c r="BR1805" s="46"/>
      <c r="BS1805" s="46"/>
      <c r="BT1805" s="46"/>
      <c r="BU1805" s="46"/>
      <c r="BV1805" s="46"/>
    </row>
    <row r="1806" spans="1:74" x14ac:dyDescent="0.2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  <c r="AE1806" s="46"/>
      <c r="AF1806" s="46"/>
      <c r="AG1806" s="46"/>
      <c r="AH1806" s="46"/>
      <c r="AI1806" s="46"/>
      <c r="AJ1806" s="46"/>
      <c r="AK1806" s="46"/>
      <c r="AL1806" s="46"/>
      <c r="AM1806" s="46"/>
      <c r="AN1806" s="46"/>
      <c r="AO1806" s="46"/>
      <c r="AP1806" s="46"/>
      <c r="AQ1806" s="46"/>
      <c r="AR1806" s="46"/>
      <c r="AS1806" s="46"/>
      <c r="AT1806" s="46"/>
      <c r="AU1806" s="46"/>
      <c r="AV1806" s="46"/>
      <c r="AW1806" s="46"/>
      <c r="AX1806" s="46"/>
      <c r="AY1806" s="46"/>
      <c r="AZ1806" s="46"/>
      <c r="BA1806" s="46"/>
      <c r="BB1806" s="46"/>
      <c r="BC1806" s="46"/>
      <c r="BD1806" s="46"/>
      <c r="BE1806" s="46"/>
      <c r="BF1806" s="143"/>
      <c r="BG1806" s="46"/>
      <c r="BH1806" s="46"/>
      <c r="BI1806" s="46"/>
      <c r="BJ1806" s="46"/>
      <c r="BK1806" s="46"/>
      <c r="BL1806" s="46"/>
      <c r="BM1806" s="46"/>
      <c r="BN1806" s="46"/>
      <c r="BO1806" s="46"/>
      <c r="BP1806" s="46"/>
      <c r="BQ1806" s="46"/>
      <c r="BR1806" s="46"/>
      <c r="BS1806" s="46"/>
      <c r="BT1806" s="46"/>
      <c r="BU1806" s="46"/>
      <c r="BV1806" s="46"/>
    </row>
    <row r="1807" spans="1:74" x14ac:dyDescent="0.2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  <c r="AE1807" s="46"/>
      <c r="AF1807" s="46"/>
      <c r="AG1807" s="46"/>
      <c r="AH1807" s="46"/>
      <c r="AI1807" s="46"/>
      <c r="AJ1807" s="46"/>
      <c r="AK1807" s="46"/>
      <c r="AL1807" s="46"/>
      <c r="AM1807" s="46"/>
      <c r="AN1807" s="46"/>
      <c r="AO1807" s="46"/>
      <c r="AP1807" s="46"/>
      <c r="AQ1807" s="46"/>
      <c r="AR1807" s="46"/>
      <c r="AS1807" s="46"/>
      <c r="AT1807" s="46"/>
      <c r="AU1807" s="46"/>
      <c r="AV1807" s="46"/>
      <c r="AW1807" s="46"/>
      <c r="AX1807" s="46"/>
      <c r="AY1807" s="46"/>
      <c r="AZ1807" s="46"/>
      <c r="BA1807" s="46"/>
      <c r="BB1807" s="46"/>
      <c r="BC1807" s="46"/>
      <c r="BD1807" s="46"/>
      <c r="BE1807" s="46"/>
      <c r="BF1807" s="143"/>
      <c r="BG1807" s="46"/>
      <c r="BH1807" s="46"/>
      <c r="BI1807" s="46"/>
      <c r="BJ1807" s="46"/>
      <c r="BK1807" s="46"/>
      <c r="BL1807" s="46"/>
      <c r="BM1807" s="46"/>
      <c r="BN1807" s="46"/>
      <c r="BO1807" s="46"/>
      <c r="BP1807" s="46"/>
      <c r="BQ1807" s="46"/>
      <c r="BR1807" s="46"/>
      <c r="BS1807" s="46"/>
      <c r="BT1807" s="46"/>
      <c r="BU1807" s="46"/>
      <c r="BV1807" s="46"/>
    </row>
    <row r="1808" spans="1:74" x14ac:dyDescent="0.2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  <c r="AE1808" s="46"/>
      <c r="AF1808" s="46"/>
      <c r="AG1808" s="46"/>
      <c r="AH1808" s="46"/>
      <c r="AI1808" s="46"/>
      <c r="AJ1808" s="46"/>
      <c r="AK1808" s="46"/>
      <c r="AL1808" s="46"/>
      <c r="AM1808" s="46"/>
      <c r="AN1808" s="46"/>
      <c r="AO1808" s="46"/>
      <c r="AP1808" s="46"/>
      <c r="AQ1808" s="46"/>
      <c r="AR1808" s="46"/>
      <c r="AS1808" s="46"/>
      <c r="AT1808" s="46"/>
      <c r="AU1808" s="46"/>
      <c r="AV1808" s="46"/>
      <c r="AW1808" s="46"/>
      <c r="AX1808" s="46"/>
      <c r="AY1808" s="46"/>
      <c r="AZ1808" s="46"/>
      <c r="BA1808" s="46"/>
      <c r="BB1808" s="46"/>
      <c r="BC1808" s="46"/>
      <c r="BD1808" s="46"/>
      <c r="BE1808" s="46"/>
      <c r="BF1808" s="143"/>
      <c r="BG1808" s="46"/>
      <c r="BH1808" s="46"/>
      <c r="BI1808" s="46"/>
      <c r="BJ1808" s="46"/>
      <c r="BK1808" s="46"/>
      <c r="BL1808" s="46"/>
      <c r="BM1808" s="46"/>
      <c r="BN1808" s="46"/>
      <c r="BO1808" s="46"/>
      <c r="BP1808" s="46"/>
      <c r="BQ1808" s="46"/>
      <c r="BR1808" s="46"/>
      <c r="BS1808" s="46"/>
      <c r="BT1808" s="46"/>
      <c r="BU1808" s="46"/>
      <c r="BV1808" s="46"/>
    </row>
    <row r="1809" spans="1:74" x14ac:dyDescent="0.2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  <c r="AE1809" s="46"/>
      <c r="AF1809" s="46"/>
      <c r="AG1809" s="46"/>
      <c r="AH1809" s="46"/>
      <c r="AI1809" s="46"/>
      <c r="AJ1809" s="46"/>
      <c r="AK1809" s="46"/>
      <c r="AL1809" s="46"/>
      <c r="AM1809" s="46"/>
      <c r="AN1809" s="46"/>
      <c r="AO1809" s="46"/>
      <c r="AP1809" s="46"/>
      <c r="AQ1809" s="46"/>
      <c r="AR1809" s="46"/>
      <c r="AS1809" s="46"/>
      <c r="AT1809" s="46"/>
      <c r="AU1809" s="46"/>
      <c r="AV1809" s="46"/>
      <c r="AW1809" s="46"/>
      <c r="AX1809" s="46"/>
      <c r="AY1809" s="46"/>
      <c r="AZ1809" s="46"/>
      <c r="BA1809" s="46"/>
      <c r="BB1809" s="46"/>
      <c r="BC1809" s="46"/>
      <c r="BD1809" s="46"/>
      <c r="BE1809" s="46"/>
      <c r="BF1809" s="143"/>
      <c r="BG1809" s="46"/>
      <c r="BH1809" s="46"/>
      <c r="BI1809" s="46"/>
      <c r="BJ1809" s="46"/>
      <c r="BK1809" s="46"/>
      <c r="BL1809" s="46"/>
      <c r="BM1809" s="46"/>
      <c r="BN1809" s="46"/>
      <c r="BO1809" s="46"/>
      <c r="BP1809" s="46"/>
      <c r="BQ1809" s="46"/>
      <c r="BR1809" s="46"/>
      <c r="BS1809" s="46"/>
      <c r="BT1809" s="46"/>
      <c r="BU1809" s="46"/>
      <c r="BV1809" s="46"/>
    </row>
    <row r="1810" spans="1:74" x14ac:dyDescent="0.2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6"/>
      <c r="AH1810" s="46"/>
      <c r="AI1810" s="46"/>
      <c r="AJ1810" s="46"/>
      <c r="AK1810" s="46"/>
      <c r="AL1810" s="46"/>
      <c r="AM1810" s="46"/>
      <c r="AN1810" s="46"/>
      <c r="AO1810" s="46"/>
      <c r="AP1810" s="46"/>
      <c r="AQ1810" s="46"/>
      <c r="AR1810" s="46"/>
      <c r="AS1810" s="46"/>
      <c r="AT1810" s="46"/>
      <c r="AU1810" s="46"/>
      <c r="AV1810" s="46"/>
      <c r="AW1810" s="46"/>
      <c r="AX1810" s="46"/>
      <c r="AY1810" s="46"/>
      <c r="AZ1810" s="46"/>
      <c r="BA1810" s="46"/>
      <c r="BB1810" s="46"/>
      <c r="BC1810" s="46"/>
      <c r="BD1810" s="46"/>
      <c r="BE1810" s="46"/>
      <c r="BF1810" s="143"/>
      <c r="BG1810" s="46"/>
      <c r="BH1810" s="46"/>
      <c r="BI1810" s="46"/>
      <c r="BJ1810" s="46"/>
      <c r="BK1810" s="46"/>
      <c r="BL1810" s="46"/>
      <c r="BM1810" s="46"/>
      <c r="BN1810" s="46"/>
      <c r="BO1810" s="46"/>
      <c r="BP1810" s="46"/>
      <c r="BQ1810" s="46"/>
      <c r="BR1810" s="46"/>
      <c r="BS1810" s="46"/>
      <c r="BT1810" s="46"/>
      <c r="BU1810" s="46"/>
      <c r="BV1810" s="46"/>
    </row>
    <row r="1811" spans="1:74" x14ac:dyDescent="0.2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  <c r="AE1811" s="46"/>
      <c r="AF1811" s="46"/>
      <c r="AG1811" s="46"/>
      <c r="AH1811" s="46"/>
      <c r="AI1811" s="46"/>
      <c r="AJ1811" s="46"/>
      <c r="AK1811" s="46"/>
      <c r="AL1811" s="46"/>
      <c r="AM1811" s="46"/>
      <c r="AN1811" s="46"/>
      <c r="AO1811" s="46"/>
      <c r="AP1811" s="46"/>
      <c r="AQ1811" s="46"/>
      <c r="AR1811" s="46"/>
      <c r="AS1811" s="46"/>
      <c r="AT1811" s="46"/>
      <c r="AU1811" s="46"/>
      <c r="AV1811" s="46"/>
      <c r="AW1811" s="46"/>
      <c r="AX1811" s="46"/>
      <c r="AY1811" s="46"/>
      <c r="AZ1811" s="46"/>
      <c r="BA1811" s="46"/>
      <c r="BB1811" s="46"/>
      <c r="BC1811" s="46"/>
      <c r="BD1811" s="46"/>
      <c r="BE1811" s="46"/>
      <c r="BF1811" s="143"/>
      <c r="BG1811" s="46"/>
      <c r="BH1811" s="46"/>
      <c r="BI1811" s="46"/>
      <c r="BJ1811" s="46"/>
      <c r="BK1811" s="46"/>
      <c r="BL1811" s="46"/>
      <c r="BM1811" s="46"/>
      <c r="BN1811" s="46"/>
      <c r="BO1811" s="46"/>
      <c r="BP1811" s="46"/>
      <c r="BQ1811" s="46"/>
      <c r="BR1811" s="46"/>
      <c r="BS1811" s="46"/>
      <c r="BT1811" s="46"/>
      <c r="BU1811" s="46"/>
      <c r="BV1811" s="46"/>
    </row>
    <row r="1812" spans="1:74" x14ac:dyDescent="0.2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  <c r="AE1812" s="46"/>
      <c r="AF1812" s="46"/>
      <c r="AG1812" s="46"/>
      <c r="AH1812" s="46"/>
      <c r="AI1812" s="46"/>
      <c r="AJ1812" s="46"/>
      <c r="AK1812" s="46"/>
      <c r="AL1812" s="46"/>
      <c r="AM1812" s="46"/>
      <c r="AN1812" s="46"/>
      <c r="AO1812" s="46"/>
      <c r="AP1812" s="46"/>
      <c r="AQ1812" s="46"/>
      <c r="AR1812" s="46"/>
      <c r="AS1812" s="46"/>
      <c r="AT1812" s="46"/>
      <c r="AU1812" s="46"/>
      <c r="AV1812" s="46"/>
      <c r="AW1812" s="46"/>
      <c r="AX1812" s="46"/>
      <c r="AY1812" s="46"/>
      <c r="AZ1812" s="46"/>
      <c r="BA1812" s="46"/>
      <c r="BB1812" s="46"/>
      <c r="BC1812" s="46"/>
      <c r="BD1812" s="46"/>
      <c r="BE1812" s="46"/>
      <c r="BF1812" s="143"/>
      <c r="BG1812" s="46"/>
      <c r="BH1812" s="46"/>
      <c r="BI1812" s="46"/>
      <c r="BJ1812" s="46"/>
      <c r="BK1812" s="46"/>
      <c r="BL1812" s="46"/>
      <c r="BM1812" s="46"/>
      <c r="BN1812" s="46"/>
      <c r="BO1812" s="46"/>
      <c r="BP1812" s="46"/>
      <c r="BQ1812" s="46"/>
      <c r="BR1812" s="46"/>
      <c r="BS1812" s="46"/>
      <c r="BT1812" s="46"/>
      <c r="BU1812" s="46"/>
      <c r="BV1812" s="46"/>
    </row>
    <row r="1813" spans="1:74" x14ac:dyDescent="0.2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  <c r="AE1813" s="46"/>
      <c r="AF1813" s="46"/>
      <c r="AG1813" s="46"/>
      <c r="AH1813" s="46"/>
      <c r="AI1813" s="46"/>
      <c r="AJ1813" s="46"/>
      <c r="AK1813" s="46"/>
      <c r="AL1813" s="46"/>
      <c r="AM1813" s="46"/>
      <c r="AN1813" s="46"/>
      <c r="AO1813" s="46"/>
      <c r="AP1813" s="46"/>
      <c r="AQ1813" s="46"/>
      <c r="AR1813" s="46"/>
      <c r="AS1813" s="46"/>
      <c r="AT1813" s="46"/>
      <c r="AU1813" s="46"/>
      <c r="AV1813" s="46"/>
      <c r="AW1813" s="46"/>
      <c r="AX1813" s="46"/>
      <c r="AY1813" s="46"/>
      <c r="AZ1813" s="46"/>
      <c r="BA1813" s="46"/>
      <c r="BB1813" s="46"/>
      <c r="BC1813" s="46"/>
      <c r="BD1813" s="46"/>
      <c r="BE1813" s="46"/>
      <c r="BF1813" s="143"/>
      <c r="BG1813" s="46"/>
      <c r="BH1813" s="46"/>
      <c r="BI1813" s="46"/>
      <c r="BJ1813" s="46"/>
      <c r="BK1813" s="46"/>
      <c r="BL1813" s="46"/>
      <c r="BM1813" s="46"/>
      <c r="BN1813" s="46"/>
      <c r="BO1813" s="46"/>
      <c r="BP1813" s="46"/>
      <c r="BQ1813" s="46"/>
      <c r="BR1813" s="46"/>
      <c r="BS1813" s="46"/>
      <c r="BT1813" s="46"/>
      <c r="BU1813" s="46"/>
      <c r="BV1813" s="46"/>
    </row>
    <row r="1814" spans="1:74" x14ac:dyDescent="0.2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  <c r="AE1814" s="46"/>
      <c r="AF1814" s="46"/>
      <c r="AG1814" s="46"/>
      <c r="AH1814" s="46"/>
      <c r="AI1814" s="46"/>
      <c r="AJ1814" s="46"/>
      <c r="AK1814" s="46"/>
      <c r="AL1814" s="46"/>
      <c r="AM1814" s="46"/>
      <c r="AN1814" s="46"/>
      <c r="AO1814" s="46"/>
      <c r="AP1814" s="46"/>
      <c r="AQ1814" s="46"/>
      <c r="AR1814" s="46"/>
      <c r="AS1814" s="46"/>
      <c r="AT1814" s="46"/>
      <c r="AU1814" s="46"/>
      <c r="AV1814" s="46"/>
      <c r="AW1814" s="46"/>
      <c r="AX1814" s="46"/>
      <c r="AY1814" s="46"/>
      <c r="AZ1814" s="46"/>
      <c r="BA1814" s="46"/>
      <c r="BB1814" s="46"/>
      <c r="BC1814" s="46"/>
      <c r="BD1814" s="46"/>
      <c r="BE1814" s="46"/>
      <c r="BF1814" s="143"/>
      <c r="BG1814" s="46"/>
      <c r="BH1814" s="46"/>
      <c r="BI1814" s="46"/>
      <c r="BJ1814" s="46"/>
      <c r="BK1814" s="46"/>
      <c r="BL1814" s="46"/>
      <c r="BM1814" s="46"/>
      <c r="BN1814" s="46"/>
      <c r="BO1814" s="46"/>
      <c r="BP1814" s="46"/>
      <c r="BQ1814" s="46"/>
      <c r="BR1814" s="46"/>
      <c r="BS1814" s="46"/>
      <c r="BT1814" s="46"/>
      <c r="BU1814" s="46"/>
      <c r="BV1814" s="46"/>
    </row>
    <row r="1815" spans="1:74" x14ac:dyDescent="0.2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  <c r="AE1815" s="46"/>
      <c r="AF1815" s="46"/>
      <c r="AG1815" s="46"/>
      <c r="AH1815" s="46"/>
      <c r="AI1815" s="46"/>
      <c r="AJ1815" s="46"/>
      <c r="AK1815" s="46"/>
      <c r="AL1815" s="46"/>
      <c r="AM1815" s="46"/>
      <c r="AN1815" s="46"/>
      <c r="AO1815" s="46"/>
      <c r="AP1815" s="46"/>
      <c r="AQ1815" s="46"/>
      <c r="AR1815" s="46"/>
      <c r="AS1815" s="46"/>
      <c r="AT1815" s="46"/>
      <c r="AU1815" s="46"/>
      <c r="AV1815" s="46"/>
      <c r="AW1815" s="46"/>
      <c r="AX1815" s="46"/>
      <c r="AY1815" s="46"/>
      <c r="AZ1815" s="46"/>
      <c r="BA1815" s="46"/>
      <c r="BB1815" s="46"/>
      <c r="BC1815" s="46"/>
      <c r="BD1815" s="46"/>
      <c r="BE1815" s="46"/>
      <c r="BF1815" s="143"/>
      <c r="BG1815" s="46"/>
      <c r="BH1815" s="46"/>
      <c r="BI1815" s="46"/>
      <c r="BJ1815" s="46"/>
      <c r="BK1815" s="46"/>
      <c r="BL1815" s="46"/>
      <c r="BM1815" s="46"/>
      <c r="BN1815" s="46"/>
      <c r="BO1815" s="46"/>
      <c r="BP1815" s="46"/>
      <c r="BQ1815" s="46"/>
      <c r="BR1815" s="46"/>
      <c r="BS1815" s="46"/>
      <c r="BT1815" s="46"/>
      <c r="BU1815" s="46"/>
      <c r="BV1815" s="46"/>
    </row>
    <row r="1816" spans="1:74" x14ac:dyDescent="0.2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  <c r="AE1816" s="46"/>
      <c r="AF1816" s="46"/>
      <c r="AG1816" s="46"/>
      <c r="AH1816" s="46"/>
      <c r="AI1816" s="46"/>
      <c r="AJ1816" s="46"/>
      <c r="AK1816" s="46"/>
      <c r="AL1816" s="46"/>
      <c r="AM1816" s="46"/>
      <c r="AN1816" s="46"/>
      <c r="AO1816" s="46"/>
      <c r="AP1816" s="46"/>
      <c r="AQ1816" s="46"/>
      <c r="AR1816" s="46"/>
      <c r="AS1816" s="46"/>
      <c r="AT1816" s="46"/>
      <c r="AU1816" s="46"/>
      <c r="AV1816" s="46"/>
      <c r="AW1816" s="46"/>
      <c r="AX1816" s="46"/>
      <c r="AY1816" s="46"/>
      <c r="AZ1816" s="46"/>
      <c r="BA1816" s="46"/>
      <c r="BB1816" s="46"/>
      <c r="BC1816" s="46"/>
      <c r="BD1816" s="46"/>
      <c r="BE1816" s="46"/>
      <c r="BF1816" s="143"/>
      <c r="BG1816" s="46"/>
      <c r="BH1816" s="46"/>
      <c r="BI1816" s="46"/>
      <c r="BJ1816" s="46"/>
      <c r="BK1816" s="46"/>
      <c r="BL1816" s="46"/>
      <c r="BM1816" s="46"/>
      <c r="BN1816" s="46"/>
      <c r="BO1816" s="46"/>
      <c r="BP1816" s="46"/>
      <c r="BQ1816" s="46"/>
      <c r="BR1816" s="46"/>
      <c r="BS1816" s="46"/>
      <c r="BT1816" s="46"/>
      <c r="BU1816" s="46"/>
      <c r="BV1816" s="46"/>
    </row>
    <row r="1817" spans="1:74" x14ac:dyDescent="0.2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  <c r="AE1817" s="46"/>
      <c r="AF1817" s="46"/>
      <c r="AG1817" s="46"/>
      <c r="AH1817" s="46"/>
      <c r="AI1817" s="46"/>
      <c r="AJ1817" s="46"/>
      <c r="AK1817" s="46"/>
      <c r="AL1817" s="46"/>
      <c r="AM1817" s="46"/>
      <c r="AN1817" s="46"/>
      <c r="AO1817" s="46"/>
      <c r="AP1817" s="46"/>
      <c r="AQ1817" s="46"/>
      <c r="AR1817" s="46"/>
      <c r="AS1817" s="46"/>
      <c r="AT1817" s="46"/>
      <c r="AU1817" s="46"/>
      <c r="AV1817" s="46"/>
      <c r="AW1817" s="46"/>
      <c r="AX1817" s="46"/>
      <c r="AY1817" s="46"/>
      <c r="AZ1817" s="46"/>
      <c r="BA1817" s="46"/>
      <c r="BB1817" s="46"/>
      <c r="BC1817" s="46"/>
      <c r="BD1817" s="46"/>
      <c r="BE1817" s="46"/>
      <c r="BF1817" s="143"/>
      <c r="BG1817" s="46"/>
      <c r="BH1817" s="46"/>
      <c r="BI1817" s="46"/>
      <c r="BJ1817" s="46"/>
      <c r="BK1817" s="46"/>
      <c r="BL1817" s="46"/>
      <c r="BM1817" s="46"/>
      <c r="BN1817" s="46"/>
      <c r="BO1817" s="46"/>
      <c r="BP1817" s="46"/>
      <c r="BQ1817" s="46"/>
      <c r="BR1817" s="46"/>
      <c r="BS1817" s="46"/>
      <c r="BT1817" s="46"/>
      <c r="BU1817" s="46"/>
      <c r="BV1817" s="46"/>
    </row>
    <row r="1818" spans="1:74" x14ac:dyDescent="0.2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  <c r="AE1818" s="46"/>
      <c r="AF1818" s="46"/>
      <c r="AG1818" s="46"/>
      <c r="AH1818" s="46"/>
      <c r="AI1818" s="46"/>
      <c r="AJ1818" s="46"/>
      <c r="AK1818" s="46"/>
      <c r="AL1818" s="46"/>
      <c r="AM1818" s="46"/>
      <c r="AN1818" s="46"/>
      <c r="AO1818" s="46"/>
      <c r="AP1818" s="46"/>
      <c r="AQ1818" s="46"/>
      <c r="AR1818" s="46"/>
      <c r="AS1818" s="46"/>
      <c r="AT1818" s="46"/>
      <c r="AU1818" s="46"/>
      <c r="AV1818" s="46"/>
      <c r="AW1818" s="46"/>
      <c r="AX1818" s="46"/>
      <c r="AY1818" s="46"/>
      <c r="AZ1818" s="46"/>
      <c r="BA1818" s="46"/>
      <c r="BB1818" s="46"/>
      <c r="BC1818" s="46"/>
      <c r="BD1818" s="46"/>
      <c r="BE1818" s="46"/>
      <c r="BF1818" s="143"/>
      <c r="BG1818" s="46"/>
      <c r="BH1818" s="46"/>
      <c r="BI1818" s="46"/>
      <c r="BJ1818" s="46"/>
      <c r="BK1818" s="46"/>
      <c r="BL1818" s="46"/>
      <c r="BM1818" s="46"/>
      <c r="BN1818" s="46"/>
      <c r="BO1818" s="46"/>
      <c r="BP1818" s="46"/>
      <c r="BQ1818" s="46"/>
      <c r="BR1818" s="46"/>
      <c r="BS1818" s="46"/>
      <c r="BT1818" s="46"/>
      <c r="BU1818" s="46"/>
      <c r="BV1818" s="46"/>
    </row>
    <row r="1819" spans="1:74" x14ac:dyDescent="0.2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  <c r="AE1819" s="46"/>
      <c r="AF1819" s="46"/>
      <c r="AG1819" s="46"/>
      <c r="AH1819" s="46"/>
      <c r="AI1819" s="46"/>
      <c r="AJ1819" s="46"/>
      <c r="AK1819" s="46"/>
      <c r="AL1819" s="46"/>
      <c r="AM1819" s="46"/>
      <c r="AN1819" s="46"/>
      <c r="AO1819" s="46"/>
      <c r="AP1819" s="46"/>
      <c r="AQ1819" s="46"/>
      <c r="AR1819" s="46"/>
      <c r="AS1819" s="46"/>
      <c r="AT1819" s="46"/>
      <c r="AU1819" s="46"/>
      <c r="AV1819" s="46"/>
      <c r="AW1819" s="46"/>
      <c r="AX1819" s="46"/>
      <c r="AY1819" s="46"/>
      <c r="AZ1819" s="46"/>
      <c r="BA1819" s="46"/>
      <c r="BB1819" s="46"/>
      <c r="BC1819" s="46"/>
      <c r="BD1819" s="46"/>
      <c r="BE1819" s="46"/>
      <c r="BF1819" s="143"/>
      <c r="BG1819" s="46"/>
      <c r="BH1819" s="46"/>
      <c r="BI1819" s="46"/>
      <c r="BJ1819" s="46"/>
      <c r="BK1819" s="46"/>
      <c r="BL1819" s="46"/>
      <c r="BM1819" s="46"/>
      <c r="BN1819" s="46"/>
      <c r="BO1819" s="46"/>
      <c r="BP1819" s="46"/>
      <c r="BQ1819" s="46"/>
      <c r="BR1819" s="46"/>
      <c r="BS1819" s="46"/>
      <c r="BT1819" s="46"/>
      <c r="BU1819" s="46"/>
      <c r="BV1819" s="46"/>
    </row>
    <row r="1820" spans="1:74" x14ac:dyDescent="0.2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  <c r="AE1820" s="46"/>
      <c r="AF1820" s="46"/>
      <c r="AG1820" s="46"/>
      <c r="AH1820" s="46"/>
      <c r="AI1820" s="46"/>
      <c r="AJ1820" s="46"/>
      <c r="AK1820" s="46"/>
      <c r="AL1820" s="46"/>
      <c r="AM1820" s="46"/>
      <c r="AN1820" s="46"/>
      <c r="AO1820" s="46"/>
      <c r="AP1820" s="46"/>
      <c r="AQ1820" s="46"/>
      <c r="AR1820" s="46"/>
      <c r="AS1820" s="46"/>
      <c r="AT1820" s="46"/>
      <c r="AU1820" s="46"/>
      <c r="AV1820" s="46"/>
      <c r="AW1820" s="46"/>
      <c r="AX1820" s="46"/>
      <c r="AY1820" s="46"/>
      <c r="AZ1820" s="46"/>
      <c r="BA1820" s="46"/>
      <c r="BB1820" s="46"/>
      <c r="BC1820" s="46"/>
      <c r="BD1820" s="46"/>
      <c r="BE1820" s="46"/>
      <c r="BF1820" s="143"/>
      <c r="BG1820" s="46"/>
      <c r="BH1820" s="46"/>
      <c r="BI1820" s="46"/>
      <c r="BJ1820" s="46"/>
      <c r="BK1820" s="46"/>
      <c r="BL1820" s="46"/>
      <c r="BM1820" s="46"/>
      <c r="BN1820" s="46"/>
      <c r="BO1820" s="46"/>
      <c r="BP1820" s="46"/>
      <c r="BQ1820" s="46"/>
      <c r="BR1820" s="46"/>
      <c r="BS1820" s="46"/>
      <c r="BT1820" s="46"/>
      <c r="BU1820" s="46"/>
      <c r="BV1820" s="46"/>
    </row>
    <row r="1821" spans="1:74" x14ac:dyDescent="0.2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  <c r="AE1821" s="46"/>
      <c r="AF1821" s="46"/>
      <c r="AG1821" s="46"/>
      <c r="AH1821" s="46"/>
      <c r="AI1821" s="46"/>
      <c r="AJ1821" s="46"/>
      <c r="AK1821" s="46"/>
      <c r="AL1821" s="46"/>
      <c r="AM1821" s="46"/>
      <c r="AN1821" s="46"/>
      <c r="AO1821" s="46"/>
      <c r="AP1821" s="46"/>
      <c r="AQ1821" s="46"/>
      <c r="AR1821" s="46"/>
      <c r="AS1821" s="46"/>
      <c r="AT1821" s="46"/>
      <c r="AU1821" s="46"/>
      <c r="AV1821" s="46"/>
      <c r="AW1821" s="46"/>
      <c r="AX1821" s="46"/>
      <c r="AY1821" s="46"/>
      <c r="AZ1821" s="46"/>
      <c r="BA1821" s="46"/>
      <c r="BB1821" s="46"/>
      <c r="BC1821" s="46"/>
      <c r="BD1821" s="46"/>
      <c r="BE1821" s="46"/>
      <c r="BF1821" s="143"/>
      <c r="BG1821" s="46"/>
      <c r="BH1821" s="46"/>
      <c r="BI1821" s="46"/>
      <c r="BJ1821" s="46"/>
      <c r="BK1821" s="46"/>
      <c r="BL1821" s="46"/>
      <c r="BM1821" s="46"/>
      <c r="BN1821" s="46"/>
      <c r="BO1821" s="46"/>
      <c r="BP1821" s="46"/>
      <c r="BQ1821" s="46"/>
      <c r="BR1821" s="46"/>
      <c r="BS1821" s="46"/>
      <c r="BT1821" s="46"/>
      <c r="BU1821" s="46"/>
      <c r="BV1821" s="46"/>
    </row>
    <row r="1822" spans="1:74" x14ac:dyDescent="0.2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  <c r="AE1822" s="46"/>
      <c r="AF1822" s="46"/>
      <c r="AG1822" s="46"/>
      <c r="AH1822" s="46"/>
      <c r="AI1822" s="46"/>
      <c r="AJ1822" s="46"/>
      <c r="AK1822" s="46"/>
      <c r="AL1822" s="46"/>
      <c r="AM1822" s="46"/>
      <c r="AN1822" s="46"/>
      <c r="AO1822" s="46"/>
      <c r="AP1822" s="46"/>
      <c r="AQ1822" s="46"/>
      <c r="AR1822" s="46"/>
      <c r="AS1822" s="46"/>
      <c r="AT1822" s="46"/>
      <c r="AU1822" s="46"/>
      <c r="AV1822" s="46"/>
      <c r="AW1822" s="46"/>
      <c r="AX1822" s="46"/>
      <c r="AY1822" s="46"/>
      <c r="AZ1822" s="46"/>
      <c r="BA1822" s="46"/>
      <c r="BB1822" s="46"/>
      <c r="BC1822" s="46"/>
      <c r="BD1822" s="46"/>
      <c r="BE1822" s="46"/>
      <c r="BF1822" s="143"/>
      <c r="BG1822" s="46"/>
      <c r="BH1822" s="46"/>
      <c r="BI1822" s="46"/>
      <c r="BJ1822" s="46"/>
      <c r="BK1822" s="46"/>
      <c r="BL1822" s="46"/>
      <c r="BM1822" s="46"/>
      <c r="BN1822" s="46"/>
      <c r="BO1822" s="46"/>
      <c r="BP1822" s="46"/>
      <c r="BQ1822" s="46"/>
      <c r="BR1822" s="46"/>
      <c r="BS1822" s="46"/>
      <c r="BT1822" s="46"/>
      <c r="BU1822" s="46"/>
      <c r="BV1822" s="46"/>
    </row>
    <row r="1823" spans="1:74" x14ac:dyDescent="0.2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  <c r="AE1823" s="46"/>
      <c r="AF1823" s="46"/>
      <c r="AG1823" s="46"/>
      <c r="AH1823" s="46"/>
      <c r="AI1823" s="46"/>
      <c r="AJ1823" s="46"/>
      <c r="AK1823" s="46"/>
      <c r="AL1823" s="46"/>
      <c r="AM1823" s="46"/>
      <c r="AN1823" s="46"/>
      <c r="AO1823" s="46"/>
      <c r="AP1823" s="46"/>
      <c r="AQ1823" s="46"/>
      <c r="AR1823" s="46"/>
      <c r="AS1823" s="46"/>
      <c r="AT1823" s="46"/>
      <c r="AU1823" s="46"/>
      <c r="AV1823" s="46"/>
      <c r="AW1823" s="46"/>
      <c r="AX1823" s="46"/>
      <c r="AY1823" s="46"/>
      <c r="AZ1823" s="46"/>
      <c r="BA1823" s="46"/>
      <c r="BB1823" s="46"/>
      <c r="BC1823" s="46"/>
      <c r="BD1823" s="46"/>
      <c r="BE1823" s="46"/>
      <c r="BF1823" s="143"/>
      <c r="BG1823" s="46"/>
      <c r="BH1823" s="46"/>
      <c r="BI1823" s="46"/>
      <c r="BJ1823" s="46"/>
      <c r="BK1823" s="46"/>
      <c r="BL1823" s="46"/>
      <c r="BM1823" s="46"/>
      <c r="BN1823" s="46"/>
      <c r="BO1823" s="46"/>
      <c r="BP1823" s="46"/>
      <c r="BQ1823" s="46"/>
      <c r="BR1823" s="46"/>
      <c r="BS1823" s="46"/>
      <c r="BT1823" s="46"/>
      <c r="BU1823" s="46"/>
      <c r="BV1823" s="46"/>
    </row>
    <row r="1824" spans="1:74" x14ac:dyDescent="0.2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  <c r="AE1824" s="46"/>
      <c r="AF1824" s="46"/>
      <c r="AG1824" s="46"/>
      <c r="AH1824" s="46"/>
      <c r="AI1824" s="46"/>
      <c r="AJ1824" s="46"/>
      <c r="AK1824" s="46"/>
      <c r="AL1824" s="46"/>
      <c r="AM1824" s="46"/>
      <c r="AN1824" s="46"/>
      <c r="AO1824" s="46"/>
      <c r="AP1824" s="46"/>
      <c r="AQ1824" s="46"/>
      <c r="AR1824" s="46"/>
      <c r="AS1824" s="46"/>
      <c r="AT1824" s="46"/>
      <c r="AU1824" s="46"/>
      <c r="AV1824" s="46"/>
      <c r="AW1824" s="46"/>
      <c r="AX1824" s="46"/>
      <c r="AY1824" s="46"/>
      <c r="AZ1824" s="46"/>
      <c r="BA1824" s="46"/>
      <c r="BB1824" s="46"/>
      <c r="BC1824" s="46"/>
      <c r="BD1824" s="46"/>
      <c r="BE1824" s="46"/>
      <c r="BF1824" s="143"/>
      <c r="BG1824" s="46"/>
      <c r="BH1824" s="46"/>
      <c r="BI1824" s="46"/>
      <c r="BJ1824" s="46"/>
      <c r="BK1824" s="46"/>
      <c r="BL1824" s="46"/>
      <c r="BM1824" s="46"/>
      <c r="BN1824" s="46"/>
      <c r="BO1824" s="46"/>
      <c r="BP1824" s="46"/>
      <c r="BQ1824" s="46"/>
      <c r="BR1824" s="46"/>
      <c r="BS1824" s="46"/>
      <c r="BT1824" s="46"/>
      <c r="BU1824" s="46"/>
      <c r="BV1824" s="46"/>
    </row>
    <row r="1825" spans="1:74" x14ac:dyDescent="0.2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  <c r="AE1825" s="46"/>
      <c r="AF1825" s="46"/>
      <c r="AG1825" s="46"/>
      <c r="AH1825" s="46"/>
      <c r="AI1825" s="46"/>
      <c r="AJ1825" s="46"/>
      <c r="AK1825" s="46"/>
      <c r="AL1825" s="46"/>
      <c r="AM1825" s="46"/>
      <c r="AN1825" s="46"/>
      <c r="AO1825" s="46"/>
      <c r="AP1825" s="46"/>
      <c r="AQ1825" s="46"/>
      <c r="AR1825" s="46"/>
      <c r="AS1825" s="46"/>
      <c r="AT1825" s="46"/>
      <c r="AU1825" s="46"/>
      <c r="AV1825" s="46"/>
      <c r="AW1825" s="46"/>
      <c r="AX1825" s="46"/>
      <c r="AY1825" s="46"/>
      <c r="AZ1825" s="46"/>
      <c r="BA1825" s="46"/>
      <c r="BB1825" s="46"/>
      <c r="BC1825" s="46"/>
      <c r="BD1825" s="46"/>
      <c r="BE1825" s="46"/>
      <c r="BF1825" s="143"/>
      <c r="BG1825" s="46"/>
      <c r="BH1825" s="46"/>
      <c r="BI1825" s="46"/>
      <c r="BJ1825" s="46"/>
      <c r="BK1825" s="46"/>
      <c r="BL1825" s="46"/>
      <c r="BM1825" s="46"/>
      <c r="BN1825" s="46"/>
      <c r="BO1825" s="46"/>
      <c r="BP1825" s="46"/>
      <c r="BQ1825" s="46"/>
      <c r="BR1825" s="46"/>
      <c r="BS1825" s="46"/>
      <c r="BT1825" s="46"/>
      <c r="BU1825" s="46"/>
      <c r="BV1825" s="46"/>
    </row>
    <row r="1826" spans="1:74" x14ac:dyDescent="0.2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  <c r="AK1826" s="46"/>
      <c r="AL1826" s="46"/>
      <c r="AM1826" s="46"/>
      <c r="AN1826" s="46"/>
      <c r="AO1826" s="46"/>
      <c r="AP1826" s="46"/>
      <c r="AQ1826" s="46"/>
      <c r="AR1826" s="46"/>
      <c r="AS1826" s="46"/>
      <c r="AT1826" s="46"/>
      <c r="AU1826" s="46"/>
      <c r="AV1826" s="46"/>
      <c r="AW1826" s="46"/>
      <c r="AX1826" s="46"/>
      <c r="AY1826" s="46"/>
      <c r="AZ1826" s="46"/>
      <c r="BA1826" s="46"/>
      <c r="BB1826" s="46"/>
      <c r="BC1826" s="46"/>
      <c r="BD1826" s="46"/>
      <c r="BE1826" s="46"/>
      <c r="BF1826" s="143"/>
      <c r="BG1826" s="46"/>
      <c r="BH1826" s="46"/>
      <c r="BI1826" s="46"/>
      <c r="BJ1826" s="46"/>
      <c r="BK1826" s="46"/>
      <c r="BL1826" s="46"/>
      <c r="BM1826" s="46"/>
      <c r="BN1826" s="46"/>
      <c r="BO1826" s="46"/>
      <c r="BP1826" s="46"/>
      <c r="BQ1826" s="46"/>
      <c r="BR1826" s="46"/>
      <c r="BS1826" s="46"/>
      <c r="BT1826" s="46"/>
      <c r="BU1826" s="46"/>
      <c r="BV1826" s="46"/>
    </row>
    <row r="1827" spans="1:74" x14ac:dyDescent="0.2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  <c r="AE1827" s="46"/>
      <c r="AF1827" s="46"/>
      <c r="AG1827" s="46"/>
      <c r="AH1827" s="46"/>
      <c r="AI1827" s="46"/>
      <c r="AJ1827" s="46"/>
      <c r="AK1827" s="46"/>
      <c r="AL1827" s="46"/>
      <c r="AM1827" s="46"/>
      <c r="AN1827" s="46"/>
      <c r="AO1827" s="46"/>
      <c r="AP1827" s="46"/>
      <c r="AQ1827" s="46"/>
      <c r="AR1827" s="46"/>
      <c r="AS1827" s="46"/>
      <c r="AT1827" s="46"/>
      <c r="AU1827" s="46"/>
      <c r="AV1827" s="46"/>
      <c r="AW1827" s="46"/>
      <c r="AX1827" s="46"/>
      <c r="AY1827" s="46"/>
      <c r="AZ1827" s="46"/>
      <c r="BA1827" s="46"/>
      <c r="BB1827" s="46"/>
      <c r="BC1827" s="46"/>
      <c r="BD1827" s="46"/>
      <c r="BE1827" s="46"/>
      <c r="BF1827" s="143"/>
      <c r="BG1827" s="46"/>
      <c r="BH1827" s="46"/>
      <c r="BI1827" s="46"/>
      <c r="BJ1827" s="46"/>
      <c r="BK1827" s="46"/>
      <c r="BL1827" s="46"/>
      <c r="BM1827" s="46"/>
      <c r="BN1827" s="46"/>
      <c r="BO1827" s="46"/>
      <c r="BP1827" s="46"/>
      <c r="BQ1827" s="46"/>
      <c r="BR1827" s="46"/>
      <c r="BS1827" s="46"/>
      <c r="BT1827" s="46"/>
      <c r="BU1827" s="46"/>
      <c r="BV1827" s="46"/>
    </row>
    <row r="1828" spans="1:74" x14ac:dyDescent="0.2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/>
      <c r="AG1828" s="46"/>
      <c r="AH1828" s="46"/>
      <c r="AI1828" s="46"/>
      <c r="AJ1828" s="46"/>
      <c r="AK1828" s="46"/>
      <c r="AL1828" s="46"/>
      <c r="AM1828" s="46"/>
      <c r="AN1828" s="46"/>
      <c r="AO1828" s="46"/>
      <c r="AP1828" s="46"/>
      <c r="AQ1828" s="46"/>
      <c r="AR1828" s="46"/>
      <c r="AS1828" s="46"/>
      <c r="AT1828" s="46"/>
      <c r="AU1828" s="46"/>
      <c r="AV1828" s="46"/>
      <c r="AW1828" s="46"/>
      <c r="AX1828" s="46"/>
      <c r="AY1828" s="46"/>
      <c r="AZ1828" s="46"/>
      <c r="BA1828" s="46"/>
      <c r="BB1828" s="46"/>
      <c r="BC1828" s="46"/>
      <c r="BD1828" s="46"/>
      <c r="BE1828" s="46"/>
      <c r="BF1828" s="143"/>
      <c r="BG1828" s="46"/>
      <c r="BH1828" s="46"/>
      <c r="BI1828" s="46"/>
      <c r="BJ1828" s="46"/>
      <c r="BK1828" s="46"/>
      <c r="BL1828" s="46"/>
      <c r="BM1828" s="46"/>
      <c r="BN1828" s="46"/>
      <c r="BO1828" s="46"/>
      <c r="BP1828" s="46"/>
      <c r="BQ1828" s="46"/>
      <c r="BR1828" s="46"/>
      <c r="BS1828" s="46"/>
      <c r="BT1828" s="46"/>
      <c r="BU1828" s="46"/>
      <c r="BV1828" s="46"/>
    </row>
    <row r="1829" spans="1:74" x14ac:dyDescent="0.2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46"/>
      <c r="AD1829" s="46"/>
      <c r="AE1829" s="46"/>
      <c r="AF1829" s="46"/>
      <c r="AG1829" s="46"/>
      <c r="AH1829" s="46"/>
      <c r="AI1829" s="46"/>
      <c r="AJ1829" s="46"/>
      <c r="AK1829" s="46"/>
      <c r="AL1829" s="46"/>
      <c r="AM1829" s="46"/>
      <c r="AN1829" s="46"/>
      <c r="AO1829" s="46"/>
      <c r="AP1829" s="46"/>
      <c r="AQ1829" s="46"/>
      <c r="AR1829" s="46"/>
      <c r="AS1829" s="46"/>
      <c r="AT1829" s="46"/>
      <c r="AU1829" s="46"/>
      <c r="AV1829" s="46"/>
      <c r="AW1829" s="46"/>
      <c r="AX1829" s="46"/>
      <c r="AY1829" s="46"/>
      <c r="AZ1829" s="46"/>
      <c r="BA1829" s="46"/>
      <c r="BB1829" s="46"/>
      <c r="BC1829" s="46"/>
      <c r="BD1829" s="46"/>
      <c r="BE1829" s="46"/>
      <c r="BF1829" s="143"/>
      <c r="BG1829" s="46"/>
      <c r="BH1829" s="46"/>
      <c r="BI1829" s="46"/>
      <c r="BJ1829" s="46"/>
      <c r="BK1829" s="46"/>
      <c r="BL1829" s="46"/>
      <c r="BM1829" s="46"/>
      <c r="BN1829" s="46"/>
      <c r="BO1829" s="46"/>
      <c r="BP1829" s="46"/>
      <c r="BQ1829" s="46"/>
      <c r="BR1829" s="46"/>
      <c r="BS1829" s="46"/>
      <c r="BT1829" s="46"/>
      <c r="BU1829" s="46"/>
      <c r="BV1829" s="46"/>
    </row>
    <row r="1830" spans="1:74" x14ac:dyDescent="0.2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46"/>
      <c r="AD1830" s="46"/>
      <c r="AE1830" s="46"/>
      <c r="AF1830" s="46"/>
      <c r="AG1830" s="46"/>
      <c r="AH1830" s="46"/>
      <c r="AI1830" s="46"/>
      <c r="AJ1830" s="46"/>
      <c r="AK1830" s="46"/>
      <c r="AL1830" s="46"/>
      <c r="AM1830" s="46"/>
      <c r="AN1830" s="46"/>
      <c r="AO1830" s="46"/>
      <c r="AP1830" s="46"/>
      <c r="AQ1830" s="46"/>
      <c r="AR1830" s="46"/>
      <c r="AS1830" s="46"/>
      <c r="AT1830" s="46"/>
      <c r="AU1830" s="46"/>
      <c r="AV1830" s="46"/>
      <c r="AW1830" s="46"/>
      <c r="AX1830" s="46"/>
      <c r="AY1830" s="46"/>
      <c r="AZ1830" s="46"/>
      <c r="BA1830" s="46"/>
      <c r="BB1830" s="46"/>
      <c r="BC1830" s="46"/>
      <c r="BD1830" s="46"/>
      <c r="BE1830" s="46"/>
      <c r="BF1830" s="143"/>
      <c r="BG1830" s="46"/>
      <c r="BH1830" s="46"/>
      <c r="BI1830" s="46"/>
      <c r="BJ1830" s="46"/>
      <c r="BK1830" s="46"/>
      <c r="BL1830" s="46"/>
      <c r="BM1830" s="46"/>
      <c r="BN1830" s="46"/>
      <c r="BO1830" s="46"/>
      <c r="BP1830" s="46"/>
      <c r="BQ1830" s="46"/>
      <c r="BR1830" s="46"/>
      <c r="BS1830" s="46"/>
      <c r="BT1830" s="46"/>
      <c r="BU1830" s="46"/>
      <c r="BV1830" s="46"/>
    </row>
    <row r="1831" spans="1:74" x14ac:dyDescent="0.2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46"/>
      <c r="AD1831" s="46"/>
      <c r="AE1831" s="46"/>
      <c r="AF1831" s="46"/>
      <c r="AG1831" s="46"/>
      <c r="AH1831" s="46"/>
      <c r="AI1831" s="46"/>
      <c r="AJ1831" s="46"/>
      <c r="AK1831" s="46"/>
      <c r="AL1831" s="46"/>
      <c r="AM1831" s="46"/>
      <c r="AN1831" s="46"/>
      <c r="AO1831" s="46"/>
      <c r="AP1831" s="46"/>
      <c r="AQ1831" s="46"/>
      <c r="AR1831" s="46"/>
      <c r="AS1831" s="46"/>
      <c r="AT1831" s="46"/>
      <c r="AU1831" s="46"/>
      <c r="AV1831" s="46"/>
      <c r="AW1831" s="46"/>
      <c r="AX1831" s="46"/>
      <c r="AY1831" s="46"/>
      <c r="AZ1831" s="46"/>
      <c r="BA1831" s="46"/>
      <c r="BB1831" s="46"/>
      <c r="BC1831" s="46"/>
      <c r="BD1831" s="46"/>
      <c r="BE1831" s="46"/>
      <c r="BF1831" s="143"/>
      <c r="BG1831" s="46"/>
      <c r="BH1831" s="46"/>
      <c r="BI1831" s="46"/>
      <c r="BJ1831" s="46"/>
      <c r="BK1831" s="46"/>
      <c r="BL1831" s="46"/>
      <c r="BM1831" s="46"/>
      <c r="BN1831" s="46"/>
      <c r="BO1831" s="46"/>
      <c r="BP1831" s="46"/>
      <c r="BQ1831" s="46"/>
      <c r="BR1831" s="46"/>
      <c r="BS1831" s="46"/>
      <c r="BT1831" s="46"/>
      <c r="BU1831" s="46"/>
      <c r="BV1831" s="46"/>
    </row>
    <row r="1832" spans="1:74" x14ac:dyDescent="0.2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46"/>
      <c r="AD1832" s="46"/>
      <c r="AE1832" s="46"/>
      <c r="AF1832" s="46"/>
      <c r="AG1832" s="46"/>
      <c r="AH1832" s="46"/>
      <c r="AI1832" s="46"/>
      <c r="AJ1832" s="46"/>
      <c r="AK1832" s="46"/>
      <c r="AL1832" s="46"/>
      <c r="AM1832" s="46"/>
      <c r="AN1832" s="46"/>
      <c r="AO1832" s="46"/>
      <c r="AP1832" s="46"/>
      <c r="AQ1832" s="46"/>
      <c r="AR1832" s="46"/>
      <c r="AS1832" s="46"/>
      <c r="AT1832" s="46"/>
      <c r="AU1832" s="46"/>
      <c r="AV1832" s="46"/>
      <c r="AW1832" s="46"/>
      <c r="AX1832" s="46"/>
      <c r="AY1832" s="46"/>
      <c r="AZ1832" s="46"/>
      <c r="BA1832" s="46"/>
      <c r="BB1832" s="46"/>
      <c r="BC1832" s="46"/>
      <c r="BD1832" s="46"/>
      <c r="BE1832" s="46"/>
      <c r="BF1832" s="143"/>
      <c r="BG1832" s="46"/>
      <c r="BH1832" s="46"/>
      <c r="BI1832" s="46"/>
      <c r="BJ1832" s="46"/>
      <c r="BK1832" s="46"/>
      <c r="BL1832" s="46"/>
      <c r="BM1832" s="46"/>
      <c r="BN1832" s="46"/>
      <c r="BO1832" s="46"/>
      <c r="BP1832" s="46"/>
      <c r="BQ1832" s="46"/>
      <c r="BR1832" s="46"/>
      <c r="BS1832" s="46"/>
      <c r="BT1832" s="46"/>
      <c r="BU1832" s="46"/>
      <c r="BV1832" s="46"/>
    </row>
    <row r="1833" spans="1:74" x14ac:dyDescent="0.2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  <c r="AK1833" s="46"/>
      <c r="AL1833" s="46"/>
      <c r="AM1833" s="46"/>
      <c r="AN1833" s="46"/>
      <c r="AO1833" s="46"/>
      <c r="AP1833" s="46"/>
      <c r="AQ1833" s="46"/>
      <c r="AR1833" s="46"/>
      <c r="AS1833" s="46"/>
      <c r="AT1833" s="46"/>
      <c r="AU1833" s="46"/>
      <c r="AV1833" s="46"/>
      <c r="AW1833" s="46"/>
      <c r="AX1833" s="46"/>
      <c r="AY1833" s="46"/>
      <c r="AZ1833" s="46"/>
      <c r="BA1833" s="46"/>
      <c r="BB1833" s="46"/>
      <c r="BC1833" s="46"/>
      <c r="BD1833" s="46"/>
      <c r="BE1833" s="46"/>
      <c r="BF1833" s="143"/>
      <c r="BG1833" s="46"/>
      <c r="BH1833" s="46"/>
      <c r="BI1833" s="46"/>
      <c r="BJ1833" s="46"/>
      <c r="BK1833" s="46"/>
      <c r="BL1833" s="46"/>
      <c r="BM1833" s="46"/>
      <c r="BN1833" s="46"/>
      <c r="BO1833" s="46"/>
      <c r="BP1833" s="46"/>
      <c r="BQ1833" s="46"/>
      <c r="BR1833" s="46"/>
      <c r="BS1833" s="46"/>
      <c r="BT1833" s="46"/>
      <c r="BU1833" s="46"/>
      <c r="BV1833" s="46"/>
    </row>
    <row r="1834" spans="1:74" x14ac:dyDescent="0.2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46"/>
      <c r="AD1834" s="46"/>
      <c r="AE1834" s="46"/>
      <c r="AF1834" s="46"/>
      <c r="AG1834" s="46"/>
      <c r="AH1834" s="46"/>
      <c r="AI1834" s="46"/>
      <c r="AJ1834" s="46"/>
      <c r="AK1834" s="46"/>
      <c r="AL1834" s="46"/>
      <c r="AM1834" s="46"/>
      <c r="AN1834" s="46"/>
      <c r="AO1834" s="46"/>
      <c r="AP1834" s="46"/>
      <c r="AQ1834" s="46"/>
      <c r="AR1834" s="46"/>
      <c r="AS1834" s="46"/>
      <c r="AT1834" s="46"/>
      <c r="AU1834" s="46"/>
      <c r="AV1834" s="46"/>
      <c r="AW1834" s="46"/>
      <c r="AX1834" s="46"/>
      <c r="AY1834" s="46"/>
      <c r="AZ1834" s="46"/>
      <c r="BA1834" s="46"/>
      <c r="BB1834" s="46"/>
      <c r="BC1834" s="46"/>
      <c r="BD1834" s="46"/>
      <c r="BE1834" s="46"/>
      <c r="BF1834" s="143"/>
      <c r="BG1834" s="46"/>
      <c r="BH1834" s="46"/>
      <c r="BI1834" s="46"/>
      <c r="BJ1834" s="46"/>
      <c r="BK1834" s="46"/>
      <c r="BL1834" s="46"/>
      <c r="BM1834" s="46"/>
      <c r="BN1834" s="46"/>
      <c r="BO1834" s="46"/>
      <c r="BP1834" s="46"/>
      <c r="BQ1834" s="46"/>
      <c r="BR1834" s="46"/>
      <c r="BS1834" s="46"/>
      <c r="BT1834" s="46"/>
      <c r="BU1834" s="46"/>
      <c r="BV1834" s="46"/>
    </row>
    <row r="1835" spans="1:74" x14ac:dyDescent="0.2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46"/>
      <c r="AD1835" s="46"/>
      <c r="AE1835" s="46"/>
      <c r="AF1835" s="46"/>
      <c r="AG1835" s="46"/>
      <c r="AH1835" s="46"/>
      <c r="AI1835" s="46"/>
      <c r="AJ1835" s="46"/>
      <c r="AK1835" s="46"/>
      <c r="AL1835" s="46"/>
      <c r="AM1835" s="46"/>
      <c r="AN1835" s="46"/>
      <c r="AO1835" s="46"/>
      <c r="AP1835" s="46"/>
      <c r="AQ1835" s="46"/>
      <c r="AR1835" s="46"/>
      <c r="AS1835" s="46"/>
      <c r="AT1835" s="46"/>
      <c r="AU1835" s="46"/>
      <c r="AV1835" s="46"/>
      <c r="AW1835" s="46"/>
      <c r="AX1835" s="46"/>
      <c r="AY1835" s="46"/>
      <c r="AZ1835" s="46"/>
      <c r="BA1835" s="46"/>
      <c r="BB1835" s="46"/>
      <c r="BC1835" s="46"/>
      <c r="BD1835" s="46"/>
      <c r="BE1835" s="46"/>
      <c r="BF1835" s="143"/>
      <c r="BG1835" s="46"/>
      <c r="BH1835" s="46"/>
      <c r="BI1835" s="46"/>
      <c r="BJ1835" s="46"/>
      <c r="BK1835" s="46"/>
      <c r="BL1835" s="46"/>
      <c r="BM1835" s="46"/>
      <c r="BN1835" s="46"/>
      <c r="BO1835" s="46"/>
      <c r="BP1835" s="46"/>
      <c r="BQ1835" s="46"/>
      <c r="BR1835" s="46"/>
      <c r="BS1835" s="46"/>
      <c r="BT1835" s="46"/>
      <c r="BU1835" s="46"/>
      <c r="BV1835" s="46"/>
    </row>
    <row r="1836" spans="1:74" x14ac:dyDescent="0.2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46"/>
      <c r="AD1836" s="46"/>
      <c r="AE1836" s="46"/>
      <c r="AF1836" s="46"/>
      <c r="AG1836" s="46"/>
      <c r="AH1836" s="46"/>
      <c r="AI1836" s="46"/>
      <c r="AJ1836" s="46"/>
      <c r="AK1836" s="46"/>
      <c r="AL1836" s="46"/>
      <c r="AM1836" s="46"/>
      <c r="AN1836" s="46"/>
      <c r="AO1836" s="46"/>
      <c r="AP1836" s="46"/>
      <c r="AQ1836" s="46"/>
      <c r="AR1836" s="46"/>
      <c r="AS1836" s="46"/>
      <c r="AT1836" s="46"/>
      <c r="AU1836" s="46"/>
      <c r="AV1836" s="46"/>
      <c r="AW1836" s="46"/>
      <c r="AX1836" s="46"/>
      <c r="AY1836" s="46"/>
      <c r="AZ1836" s="46"/>
      <c r="BA1836" s="46"/>
      <c r="BB1836" s="46"/>
      <c r="BC1836" s="46"/>
      <c r="BD1836" s="46"/>
      <c r="BE1836" s="46"/>
      <c r="BF1836" s="143"/>
      <c r="BG1836" s="46"/>
      <c r="BH1836" s="46"/>
      <c r="BI1836" s="46"/>
      <c r="BJ1836" s="46"/>
      <c r="BK1836" s="46"/>
      <c r="BL1836" s="46"/>
      <c r="BM1836" s="46"/>
      <c r="BN1836" s="46"/>
      <c r="BO1836" s="46"/>
      <c r="BP1836" s="46"/>
      <c r="BQ1836" s="46"/>
      <c r="BR1836" s="46"/>
      <c r="BS1836" s="46"/>
      <c r="BT1836" s="46"/>
      <c r="BU1836" s="46"/>
      <c r="BV1836" s="46"/>
    </row>
    <row r="1837" spans="1:74" x14ac:dyDescent="0.2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46"/>
      <c r="AD1837" s="46"/>
      <c r="AE1837" s="46"/>
      <c r="AF1837" s="46"/>
      <c r="AG1837" s="46"/>
      <c r="AH1837" s="46"/>
      <c r="AI1837" s="46"/>
      <c r="AJ1837" s="46"/>
      <c r="AK1837" s="46"/>
      <c r="AL1837" s="46"/>
      <c r="AM1837" s="46"/>
      <c r="AN1837" s="46"/>
      <c r="AO1837" s="46"/>
      <c r="AP1837" s="46"/>
      <c r="AQ1837" s="46"/>
      <c r="AR1837" s="46"/>
      <c r="AS1837" s="46"/>
      <c r="AT1837" s="46"/>
      <c r="AU1837" s="46"/>
      <c r="AV1837" s="46"/>
      <c r="AW1837" s="46"/>
      <c r="AX1837" s="46"/>
      <c r="AY1837" s="46"/>
      <c r="AZ1837" s="46"/>
      <c r="BA1837" s="46"/>
      <c r="BB1837" s="46"/>
      <c r="BC1837" s="46"/>
      <c r="BD1837" s="46"/>
      <c r="BE1837" s="46"/>
      <c r="BF1837" s="143"/>
      <c r="BG1837" s="46"/>
      <c r="BH1837" s="46"/>
      <c r="BI1837" s="46"/>
      <c r="BJ1837" s="46"/>
      <c r="BK1837" s="46"/>
      <c r="BL1837" s="46"/>
      <c r="BM1837" s="46"/>
      <c r="BN1837" s="46"/>
      <c r="BO1837" s="46"/>
      <c r="BP1837" s="46"/>
      <c r="BQ1837" s="46"/>
      <c r="BR1837" s="46"/>
      <c r="BS1837" s="46"/>
      <c r="BT1837" s="46"/>
      <c r="BU1837" s="46"/>
      <c r="BV1837" s="46"/>
    </row>
    <row r="1838" spans="1:74" x14ac:dyDescent="0.2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  <c r="AA1838" s="46"/>
      <c r="AB1838" s="46"/>
      <c r="AC1838" s="46"/>
      <c r="AD1838" s="46"/>
      <c r="AE1838" s="46"/>
      <c r="AF1838" s="46"/>
      <c r="AG1838" s="46"/>
      <c r="AH1838" s="46"/>
      <c r="AI1838" s="46"/>
      <c r="AJ1838" s="46"/>
      <c r="AK1838" s="46"/>
      <c r="AL1838" s="46"/>
      <c r="AM1838" s="46"/>
      <c r="AN1838" s="46"/>
      <c r="AO1838" s="46"/>
      <c r="AP1838" s="46"/>
      <c r="AQ1838" s="46"/>
      <c r="AR1838" s="46"/>
      <c r="AS1838" s="46"/>
      <c r="AT1838" s="46"/>
      <c r="AU1838" s="46"/>
      <c r="AV1838" s="46"/>
      <c r="AW1838" s="46"/>
      <c r="AX1838" s="46"/>
      <c r="AY1838" s="46"/>
      <c r="AZ1838" s="46"/>
      <c r="BA1838" s="46"/>
      <c r="BB1838" s="46"/>
      <c r="BC1838" s="46"/>
      <c r="BD1838" s="46"/>
      <c r="BE1838" s="46"/>
      <c r="BF1838" s="143"/>
      <c r="BG1838" s="46"/>
      <c r="BH1838" s="46"/>
      <c r="BI1838" s="46"/>
      <c r="BJ1838" s="46"/>
      <c r="BK1838" s="46"/>
      <c r="BL1838" s="46"/>
      <c r="BM1838" s="46"/>
      <c r="BN1838" s="46"/>
      <c r="BO1838" s="46"/>
      <c r="BP1838" s="46"/>
      <c r="BQ1838" s="46"/>
      <c r="BR1838" s="46"/>
      <c r="BS1838" s="46"/>
      <c r="BT1838" s="46"/>
      <c r="BU1838" s="46"/>
      <c r="BV1838" s="46"/>
    </row>
    <row r="1839" spans="1:74" x14ac:dyDescent="0.2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  <c r="AA1839" s="46"/>
      <c r="AB1839" s="46"/>
      <c r="AC1839" s="46"/>
      <c r="AD1839" s="46"/>
      <c r="AE1839" s="46"/>
      <c r="AF1839" s="46"/>
      <c r="AG1839" s="46"/>
      <c r="AH1839" s="46"/>
      <c r="AI1839" s="46"/>
      <c r="AJ1839" s="46"/>
      <c r="AK1839" s="46"/>
      <c r="AL1839" s="46"/>
      <c r="AM1839" s="46"/>
      <c r="AN1839" s="46"/>
      <c r="AO1839" s="46"/>
      <c r="AP1839" s="46"/>
      <c r="AQ1839" s="46"/>
      <c r="AR1839" s="46"/>
      <c r="AS1839" s="46"/>
      <c r="AT1839" s="46"/>
      <c r="AU1839" s="46"/>
      <c r="AV1839" s="46"/>
      <c r="AW1839" s="46"/>
      <c r="AX1839" s="46"/>
      <c r="AY1839" s="46"/>
      <c r="AZ1839" s="46"/>
      <c r="BA1839" s="46"/>
      <c r="BB1839" s="46"/>
      <c r="BC1839" s="46"/>
      <c r="BD1839" s="46"/>
      <c r="BE1839" s="46"/>
      <c r="BF1839" s="143"/>
      <c r="BG1839" s="46"/>
      <c r="BH1839" s="46"/>
      <c r="BI1839" s="46"/>
      <c r="BJ1839" s="46"/>
      <c r="BK1839" s="46"/>
      <c r="BL1839" s="46"/>
      <c r="BM1839" s="46"/>
      <c r="BN1839" s="46"/>
      <c r="BO1839" s="46"/>
      <c r="BP1839" s="46"/>
      <c r="BQ1839" s="46"/>
      <c r="BR1839" s="46"/>
      <c r="BS1839" s="46"/>
      <c r="BT1839" s="46"/>
      <c r="BU1839" s="46"/>
      <c r="BV1839" s="46"/>
    </row>
    <row r="1840" spans="1:74" x14ac:dyDescent="0.2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  <c r="AA1840" s="46"/>
      <c r="AB1840" s="46"/>
      <c r="AC1840" s="46"/>
      <c r="AD1840" s="46"/>
      <c r="AE1840" s="46"/>
      <c r="AF1840" s="46"/>
      <c r="AG1840" s="46"/>
      <c r="AH1840" s="46"/>
      <c r="AI1840" s="46"/>
      <c r="AJ1840" s="46"/>
      <c r="AK1840" s="46"/>
      <c r="AL1840" s="46"/>
      <c r="AM1840" s="46"/>
      <c r="AN1840" s="46"/>
      <c r="AO1840" s="46"/>
      <c r="AP1840" s="46"/>
      <c r="AQ1840" s="46"/>
      <c r="AR1840" s="46"/>
      <c r="AS1840" s="46"/>
      <c r="AT1840" s="46"/>
      <c r="AU1840" s="46"/>
      <c r="AV1840" s="46"/>
      <c r="AW1840" s="46"/>
      <c r="AX1840" s="46"/>
      <c r="AY1840" s="46"/>
      <c r="AZ1840" s="46"/>
      <c r="BA1840" s="46"/>
      <c r="BB1840" s="46"/>
      <c r="BC1840" s="46"/>
      <c r="BD1840" s="46"/>
      <c r="BE1840" s="46"/>
      <c r="BF1840" s="143"/>
      <c r="BG1840" s="46"/>
      <c r="BH1840" s="46"/>
      <c r="BI1840" s="46"/>
      <c r="BJ1840" s="46"/>
      <c r="BK1840" s="46"/>
      <c r="BL1840" s="46"/>
      <c r="BM1840" s="46"/>
      <c r="BN1840" s="46"/>
      <c r="BO1840" s="46"/>
      <c r="BP1840" s="46"/>
      <c r="BQ1840" s="46"/>
      <c r="BR1840" s="46"/>
      <c r="BS1840" s="46"/>
      <c r="BT1840" s="46"/>
      <c r="BU1840" s="46"/>
      <c r="BV1840" s="46"/>
    </row>
    <row r="1841" spans="1:74" x14ac:dyDescent="0.2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  <c r="AA1841" s="46"/>
      <c r="AB1841" s="46"/>
      <c r="AC1841" s="46"/>
      <c r="AD1841" s="46"/>
      <c r="AE1841" s="46"/>
      <c r="AF1841" s="46"/>
      <c r="AG1841" s="46"/>
      <c r="AH1841" s="46"/>
      <c r="AI1841" s="46"/>
      <c r="AJ1841" s="46"/>
      <c r="AK1841" s="46"/>
      <c r="AL1841" s="46"/>
      <c r="AM1841" s="46"/>
      <c r="AN1841" s="46"/>
      <c r="AO1841" s="46"/>
      <c r="AP1841" s="46"/>
      <c r="AQ1841" s="46"/>
      <c r="AR1841" s="46"/>
      <c r="AS1841" s="46"/>
      <c r="AT1841" s="46"/>
      <c r="AU1841" s="46"/>
      <c r="AV1841" s="46"/>
      <c r="AW1841" s="46"/>
      <c r="AX1841" s="46"/>
      <c r="AY1841" s="46"/>
      <c r="AZ1841" s="46"/>
      <c r="BA1841" s="46"/>
      <c r="BB1841" s="46"/>
      <c r="BC1841" s="46"/>
      <c r="BD1841" s="46"/>
      <c r="BE1841" s="46"/>
      <c r="BF1841" s="143"/>
      <c r="BG1841" s="46"/>
      <c r="BH1841" s="46"/>
      <c r="BI1841" s="46"/>
      <c r="BJ1841" s="46"/>
      <c r="BK1841" s="46"/>
      <c r="BL1841" s="46"/>
      <c r="BM1841" s="46"/>
      <c r="BN1841" s="46"/>
      <c r="BO1841" s="46"/>
      <c r="BP1841" s="46"/>
      <c r="BQ1841" s="46"/>
      <c r="BR1841" s="46"/>
      <c r="BS1841" s="46"/>
      <c r="BT1841" s="46"/>
      <c r="BU1841" s="46"/>
      <c r="BV1841" s="46"/>
    </row>
    <row r="1842" spans="1:74" x14ac:dyDescent="0.2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  <c r="AE1842" s="46"/>
      <c r="AF1842" s="46"/>
      <c r="AG1842" s="46"/>
      <c r="AH1842" s="46"/>
      <c r="AI1842" s="46"/>
      <c r="AJ1842" s="46"/>
      <c r="AK1842" s="46"/>
      <c r="AL1842" s="46"/>
      <c r="AM1842" s="46"/>
      <c r="AN1842" s="46"/>
      <c r="AO1842" s="46"/>
      <c r="AP1842" s="46"/>
      <c r="AQ1842" s="46"/>
      <c r="AR1842" s="46"/>
      <c r="AS1842" s="46"/>
      <c r="AT1842" s="46"/>
      <c r="AU1842" s="46"/>
      <c r="AV1842" s="46"/>
      <c r="AW1842" s="46"/>
      <c r="AX1842" s="46"/>
      <c r="AY1842" s="46"/>
      <c r="AZ1842" s="46"/>
      <c r="BA1842" s="46"/>
      <c r="BB1842" s="46"/>
      <c r="BC1842" s="46"/>
      <c r="BD1842" s="46"/>
      <c r="BE1842" s="46"/>
      <c r="BF1842" s="143"/>
      <c r="BG1842" s="46"/>
      <c r="BH1842" s="46"/>
      <c r="BI1842" s="46"/>
      <c r="BJ1842" s="46"/>
      <c r="BK1842" s="46"/>
      <c r="BL1842" s="46"/>
      <c r="BM1842" s="46"/>
      <c r="BN1842" s="46"/>
      <c r="BO1842" s="46"/>
      <c r="BP1842" s="46"/>
      <c r="BQ1842" s="46"/>
      <c r="BR1842" s="46"/>
      <c r="BS1842" s="46"/>
      <c r="BT1842" s="46"/>
      <c r="BU1842" s="46"/>
      <c r="BV1842" s="46"/>
    </row>
    <row r="1843" spans="1:74" x14ac:dyDescent="0.2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  <c r="AA1843" s="46"/>
      <c r="AB1843" s="46"/>
      <c r="AC1843" s="46"/>
      <c r="AD1843" s="46"/>
      <c r="AE1843" s="46"/>
      <c r="AF1843" s="46"/>
      <c r="AG1843" s="46"/>
      <c r="AH1843" s="46"/>
      <c r="AI1843" s="46"/>
      <c r="AJ1843" s="46"/>
      <c r="AK1843" s="46"/>
      <c r="AL1843" s="46"/>
      <c r="AM1843" s="46"/>
      <c r="AN1843" s="46"/>
      <c r="AO1843" s="46"/>
      <c r="AP1843" s="46"/>
      <c r="AQ1843" s="46"/>
      <c r="AR1843" s="46"/>
      <c r="AS1843" s="46"/>
      <c r="AT1843" s="46"/>
      <c r="AU1843" s="46"/>
      <c r="AV1843" s="46"/>
      <c r="AW1843" s="46"/>
      <c r="AX1843" s="46"/>
      <c r="AY1843" s="46"/>
      <c r="AZ1843" s="46"/>
      <c r="BA1843" s="46"/>
      <c r="BB1843" s="46"/>
      <c r="BC1843" s="46"/>
      <c r="BD1843" s="46"/>
      <c r="BE1843" s="46"/>
      <c r="BF1843" s="143"/>
      <c r="BG1843" s="46"/>
      <c r="BH1843" s="46"/>
      <c r="BI1843" s="46"/>
      <c r="BJ1843" s="46"/>
      <c r="BK1843" s="46"/>
      <c r="BL1843" s="46"/>
      <c r="BM1843" s="46"/>
      <c r="BN1843" s="46"/>
      <c r="BO1843" s="46"/>
      <c r="BP1843" s="46"/>
      <c r="BQ1843" s="46"/>
      <c r="BR1843" s="46"/>
      <c r="BS1843" s="46"/>
      <c r="BT1843" s="46"/>
      <c r="BU1843" s="46"/>
      <c r="BV1843" s="46"/>
    </row>
    <row r="1844" spans="1:74" x14ac:dyDescent="0.2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  <c r="AA1844" s="46"/>
      <c r="AB1844" s="46"/>
      <c r="AC1844" s="46"/>
      <c r="AD1844" s="46"/>
      <c r="AE1844" s="46"/>
      <c r="AF1844" s="46"/>
      <c r="AG1844" s="46"/>
      <c r="AH1844" s="46"/>
      <c r="AI1844" s="46"/>
      <c r="AJ1844" s="46"/>
      <c r="AK1844" s="46"/>
      <c r="AL1844" s="46"/>
      <c r="AM1844" s="46"/>
      <c r="AN1844" s="46"/>
      <c r="AO1844" s="46"/>
      <c r="AP1844" s="46"/>
      <c r="AQ1844" s="46"/>
      <c r="AR1844" s="46"/>
      <c r="AS1844" s="46"/>
      <c r="AT1844" s="46"/>
      <c r="AU1844" s="46"/>
      <c r="AV1844" s="46"/>
      <c r="AW1844" s="46"/>
      <c r="AX1844" s="46"/>
      <c r="AY1844" s="46"/>
      <c r="AZ1844" s="46"/>
      <c r="BA1844" s="46"/>
      <c r="BB1844" s="46"/>
      <c r="BC1844" s="46"/>
      <c r="BD1844" s="46"/>
      <c r="BE1844" s="46"/>
      <c r="BF1844" s="143"/>
      <c r="BG1844" s="46"/>
      <c r="BH1844" s="46"/>
      <c r="BI1844" s="46"/>
      <c r="BJ1844" s="46"/>
      <c r="BK1844" s="46"/>
      <c r="BL1844" s="46"/>
      <c r="BM1844" s="46"/>
      <c r="BN1844" s="46"/>
      <c r="BO1844" s="46"/>
      <c r="BP1844" s="46"/>
      <c r="BQ1844" s="46"/>
      <c r="BR1844" s="46"/>
      <c r="BS1844" s="46"/>
      <c r="BT1844" s="46"/>
      <c r="BU1844" s="46"/>
      <c r="BV1844" s="46"/>
    </row>
    <row r="1845" spans="1:74" x14ac:dyDescent="0.2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  <c r="AA1845" s="46"/>
      <c r="AB1845" s="46"/>
      <c r="AC1845" s="46"/>
      <c r="AD1845" s="46"/>
      <c r="AE1845" s="46"/>
      <c r="AF1845" s="46"/>
      <c r="AG1845" s="46"/>
      <c r="AH1845" s="46"/>
      <c r="AI1845" s="46"/>
      <c r="AJ1845" s="46"/>
      <c r="AK1845" s="46"/>
      <c r="AL1845" s="46"/>
      <c r="AM1845" s="46"/>
      <c r="AN1845" s="46"/>
      <c r="AO1845" s="46"/>
      <c r="AP1845" s="46"/>
      <c r="AQ1845" s="46"/>
      <c r="AR1845" s="46"/>
      <c r="AS1845" s="46"/>
      <c r="AT1845" s="46"/>
      <c r="AU1845" s="46"/>
      <c r="AV1845" s="46"/>
      <c r="AW1845" s="46"/>
      <c r="AX1845" s="46"/>
      <c r="AY1845" s="46"/>
      <c r="AZ1845" s="46"/>
      <c r="BA1845" s="46"/>
      <c r="BB1845" s="46"/>
      <c r="BC1845" s="46"/>
      <c r="BD1845" s="46"/>
      <c r="BE1845" s="46"/>
      <c r="BF1845" s="143"/>
      <c r="BG1845" s="46"/>
      <c r="BH1845" s="46"/>
      <c r="BI1845" s="46"/>
      <c r="BJ1845" s="46"/>
      <c r="BK1845" s="46"/>
      <c r="BL1845" s="46"/>
      <c r="BM1845" s="46"/>
      <c r="BN1845" s="46"/>
      <c r="BO1845" s="46"/>
      <c r="BP1845" s="46"/>
      <c r="BQ1845" s="46"/>
      <c r="BR1845" s="46"/>
      <c r="BS1845" s="46"/>
      <c r="BT1845" s="46"/>
      <c r="BU1845" s="46"/>
      <c r="BV1845" s="46"/>
    </row>
    <row r="1846" spans="1:74" x14ac:dyDescent="0.2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  <c r="AA1846" s="46"/>
      <c r="AB1846" s="46"/>
      <c r="AC1846" s="46"/>
      <c r="AD1846" s="46"/>
      <c r="AE1846" s="46"/>
      <c r="AF1846" s="46"/>
      <c r="AG1846" s="46"/>
      <c r="AH1846" s="46"/>
      <c r="AI1846" s="46"/>
      <c r="AJ1846" s="46"/>
      <c r="AK1846" s="46"/>
      <c r="AL1846" s="46"/>
      <c r="AM1846" s="46"/>
      <c r="AN1846" s="46"/>
      <c r="AO1846" s="46"/>
      <c r="AP1846" s="46"/>
      <c r="AQ1846" s="46"/>
      <c r="AR1846" s="46"/>
      <c r="AS1846" s="46"/>
      <c r="AT1846" s="46"/>
      <c r="AU1846" s="46"/>
      <c r="AV1846" s="46"/>
      <c r="AW1846" s="46"/>
      <c r="AX1846" s="46"/>
      <c r="AY1846" s="46"/>
      <c r="AZ1846" s="46"/>
      <c r="BA1846" s="46"/>
      <c r="BB1846" s="46"/>
      <c r="BC1846" s="46"/>
      <c r="BD1846" s="46"/>
      <c r="BE1846" s="46"/>
      <c r="BF1846" s="143"/>
      <c r="BG1846" s="46"/>
      <c r="BH1846" s="46"/>
      <c r="BI1846" s="46"/>
      <c r="BJ1846" s="46"/>
      <c r="BK1846" s="46"/>
      <c r="BL1846" s="46"/>
      <c r="BM1846" s="46"/>
      <c r="BN1846" s="46"/>
      <c r="BO1846" s="46"/>
      <c r="BP1846" s="46"/>
      <c r="BQ1846" s="46"/>
      <c r="BR1846" s="46"/>
      <c r="BS1846" s="46"/>
      <c r="BT1846" s="46"/>
      <c r="BU1846" s="46"/>
      <c r="BV1846" s="46"/>
    </row>
    <row r="1847" spans="1:74" x14ac:dyDescent="0.2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  <c r="AA1847" s="46"/>
      <c r="AB1847" s="46"/>
      <c r="AC1847" s="46"/>
      <c r="AD1847" s="46"/>
      <c r="AE1847" s="46"/>
      <c r="AF1847" s="46"/>
      <c r="AG1847" s="46"/>
      <c r="AH1847" s="46"/>
      <c r="AI1847" s="46"/>
      <c r="AJ1847" s="46"/>
      <c r="AK1847" s="46"/>
      <c r="AL1847" s="46"/>
      <c r="AM1847" s="46"/>
      <c r="AN1847" s="46"/>
      <c r="AO1847" s="46"/>
      <c r="AP1847" s="46"/>
      <c r="AQ1847" s="46"/>
      <c r="AR1847" s="46"/>
      <c r="AS1847" s="46"/>
      <c r="AT1847" s="46"/>
      <c r="AU1847" s="46"/>
      <c r="AV1847" s="46"/>
      <c r="AW1847" s="46"/>
      <c r="AX1847" s="46"/>
      <c r="AY1847" s="46"/>
      <c r="AZ1847" s="46"/>
      <c r="BA1847" s="46"/>
      <c r="BB1847" s="46"/>
      <c r="BC1847" s="46"/>
      <c r="BD1847" s="46"/>
      <c r="BE1847" s="46"/>
      <c r="BF1847" s="143"/>
      <c r="BG1847" s="46"/>
      <c r="BH1847" s="46"/>
      <c r="BI1847" s="46"/>
      <c r="BJ1847" s="46"/>
      <c r="BK1847" s="46"/>
      <c r="BL1847" s="46"/>
      <c r="BM1847" s="46"/>
      <c r="BN1847" s="46"/>
      <c r="BO1847" s="46"/>
      <c r="BP1847" s="46"/>
      <c r="BQ1847" s="46"/>
      <c r="BR1847" s="46"/>
      <c r="BS1847" s="46"/>
      <c r="BT1847" s="46"/>
      <c r="BU1847" s="46"/>
      <c r="BV1847" s="46"/>
    </row>
    <row r="1848" spans="1:74" x14ac:dyDescent="0.2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  <c r="AA1848" s="46"/>
      <c r="AB1848" s="46"/>
      <c r="AC1848" s="46"/>
      <c r="AD1848" s="46"/>
      <c r="AE1848" s="46"/>
      <c r="AF1848" s="46"/>
      <c r="AG1848" s="46"/>
      <c r="AH1848" s="46"/>
      <c r="AI1848" s="46"/>
      <c r="AJ1848" s="46"/>
      <c r="AK1848" s="46"/>
      <c r="AL1848" s="46"/>
      <c r="AM1848" s="46"/>
      <c r="AN1848" s="46"/>
      <c r="AO1848" s="46"/>
      <c r="AP1848" s="46"/>
      <c r="AQ1848" s="46"/>
      <c r="AR1848" s="46"/>
      <c r="AS1848" s="46"/>
      <c r="AT1848" s="46"/>
      <c r="AU1848" s="46"/>
      <c r="AV1848" s="46"/>
      <c r="AW1848" s="46"/>
      <c r="AX1848" s="46"/>
      <c r="AY1848" s="46"/>
      <c r="AZ1848" s="46"/>
      <c r="BA1848" s="46"/>
      <c r="BB1848" s="46"/>
      <c r="BC1848" s="46"/>
      <c r="BD1848" s="46"/>
      <c r="BE1848" s="46"/>
      <c r="BF1848" s="143"/>
      <c r="BG1848" s="46"/>
      <c r="BH1848" s="46"/>
      <c r="BI1848" s="46"/>
      <c r="BJ1848" s="46"/>
      <c r="BK1848" s="46"/>
      <c r="BL1848" s="46"/>
      <c r="BM1848" s="46"/>
      <c r="BN1848" s="46"/>
      <c r="BO1848" s="46"/>
      <c r="BP1848" s="46"/>
      <c r="BQ1848" s="46"/>
      <c r="BR1848" s="46"/>
      <c r="BS1848" s="46"/>
      <c r="BT1848" s="46"/>
      <c r="BU1848" s="46"/>
      <c r="BV1848" s="46"/>
    </row>
    <row r="1849" spans="1:74" x14ac:dyDescent="0.2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  <c r="AE1849" s="46"/>
      <c r="AF1849" s="46"/>
      <c r="AG1849" s="46"/>
      <c r="AH1849" s="46"/>
      <c r="AI1849" s="46"/>
      <c r="AJ1849" s="46"/>
      <c r="AK1849" s="46"/>
      <c r="AL1849" s="46"/>
      <c r="AM1849" s="46"/>
      <c r="AN1849" s="46"/>
      <c r="AO1849" s="46"/>
      <c r="AP1849" s="46"/>
      <c r="AQ1849" s="46"/>
      <c r="AR1849" s="46"/>
      <c r="AS1849" s="46"/>
      <c r="AT1849" s="46"/>
      <c r="AU1849" s="46"/>
      <c r="AV1849" s="46"/>
      <c r="AW1849" s="46"/>
      <c r="AX1849" s="46"/>
      <c r="AY1849" s="46"/>
      <c r="AZ1849" s="46"/>
      <c r="BA1849" s="46"/>
      <c r="BB1849" s="46"/>
      <c r="BC1849" s="46"/>
      <c r="BD1849" s="46"/>
      <c r="BE1849" s="46"/>
      <c r="BF1849" s="143"/>
      <c r="BG1849" s="46"/>
      <c r="BH1849" s="46"/>
      <c r="BI1849" s="46"/>
      <c r="BJ1849" s="46"/>
      <c r="BK1849" s="46"/>
      <c r="BL1849" s="46"/>
      <c r="BM1849" s="46"/>
      <c r="BN1849" s="46"/>
      <c r="BO1849" s="46"/>
      <c r="BP1849" s="46"/>
      <c r="BQ1849" s="46"/>
      <c r="BR1849" s="46"/>
      <c r="BS1849" s="46"/>
      <c r="BT1849" s="46"/>
      <c r="BU1849" s="46"/>
      <c r="BV1849" s="46"/>
    </row>
    <row r="1850" spans="1:74" x14ac:dyDescent="0.2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  <c r="AA1850" s="46"/>
      <c r="AB1850" s="46"/>
      <c r="AC1850" s="46"/>
      <c r="AD1850" s="46"/>
      <c r="AE1850" s="46"/>
      <c r="AF1850" s="46"/>
      <c r="AG1850" s="46"/>
      <c r="AH1850" s="46"/>
      <c r="AI1850" s="46"/>
      <c r="AJ1850" s="46"/>
      <c r="AK1850" s="46"/>
      <c r="AL1850" s="46"/>
      <c r="AM1850" s="46"/>
      <c r="AN1850" s="46"/>
      <c r="AO1850" s="46"/>
      <c r="AP1850" s="46"/>
      <c r="AQ1850" s="46"/>
      <c r="AR1850" s="46"/>
      <c r="AS1850" s="46"/>
      <c r="AT1850" s="46"/>
      <c r="AU1850" s="46"/>
      <c r="AV1850" s="46"/>
      <c r="AW1850" s="46"/>
      <c r="AX1850" s="46"/>
      <c r="AY1850" s="46"/>
      <c r="AZ1850" s="46"/>
      <c r="BA1850" s="46"/>
      <c r="BB1850" s="46"/>
      <c r="BC1850" s="46"/>
      <c r="BD1850" s="46"/>
      <c r="BE1850" s="46"/>
      <c r="BF1850" s="143"/>
      <c r="BG1850" s="46"/>
      <c r="BH1850" s="46"/>
      <c r="BI1850" s="46"/>
      <c r="BJ1850" s="46"/>
      <c r="BK1850" s="46"/>
      <c r="BL1850" s="46"/>
      <c r="BM1850" s="46"/>
      <c r="BN1850" s="46"/>
      <c r="BO1850" s="46"/>
      <c r="BP1850" s="46"/>
      <c r="BQ1850" s="46"/>
      <c r="BR1850" s="46"/>
      <c r="BS1850" s="46"/>
      <c r="BT1850" s="46"/>
      <c r="BU1850" s="46"/>
      <c r="BV1850" s="46"/>
    </row>
    <row r="1851" spans="1:74" x14ac:dyDescent="0.2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  <c r="AE1851" s="46"/>
      <c r="AF1851" s="46"/>
      <c r="AG1851" s="46"/>
      <c r="AH1851" s="46"/>
      <c r="AI1851" s="46"/>
      <c r="AJ1851" s="46"/>
      <c r="AK1851" s="46"/>
      <c r="AL1851" s="46"/>
      <c r="AM1851" s="46"/>
      <c r="AN1851" s="46"/>
      <c r="AO1851" s="46"/>
      <c r="AP1851" s="46"/>
      <c r="AQ1851" s="46"/>
      <c r="AR1851" s="46"/>
      <c r="AS1851" s="46"/>
      <c r="AT1851" s="46"/>
      <c r="AU1851" s="46"/>
      <c r="AV1851" s="46"/>
      <c r="AW1851" s="46"/>
      <c r="AX1851" s="46"/>
      <c r="AY1851" s="46"/>
      <c r="AZ1851" s="46"/>
      <c r="BA1851" s="46"/>
      <c r="BB1851" s="46"/>
      <c r="BC1851" s="46"/>
      <c r="BD1851" s="46"/>
      <c r="BE1851" s="46"/>
      <c r="BF1851" s="143"/>
      <c r="BG1851" s="46"/>
      <c r="BH1851" s="46"/>
      <c r="BI1851" s="46"/>
      <c r="BJ1851" s="46"/>
      <c r="BK1851" s="46"/>
      <c r="BL1851" s="46"/>
      <c r="BM1851" s="46"/>
      <c r="BN1851" s="46"/>
      <c r="BO1851" s="46"/>
      <c r="BP1851" s="46"/>
      <c r="BQ1851" s="46"/>
      <c r="BR1851" s="46"/>
      <c r="BS1851" s="46"/>
      <c r="BT1851" s="46"/>
      <c r="BU1851" s="46"/>
      <c r="BV1851" s="46"/>
    </row>
    <row r="1852" spans="1:74" x14ac:dyDescent="0.2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6"/>
      <c r="AH1852" s="46"/>
      <c r="AI1852" s="46"/>
      <c r="AJ1852" s="46"/>
      <c r="AK1852" s="46"/>
      <c r="AL1852" s="46"/>
      <c r="AM1852" s="46"/>
      <c r="AN1852" s="46"/>
      <c r="AO1852" s="46"/>
      <c r="AP1852" s="46"/>
      <c r="AQ1852" s="46"/>
      <c r="AR1852" s="46"/>
      <c r="AS1852" s="46"/>
      <c r="AT1852" s="46"/>
      <c r="AU1852" s="46"/>
      <c r="AV1852" s="46"/>
      <c r="AW1852" s="46"/>
      <c r="AX1852" s="46"/>
      <c r="AY1852" s="46"/>
      <c r="AZ1852" s="46"/>
      <c r="BA1852" s="46"/>
      <c r="BB1852" s="46"/>
      <c r="BC1852" s="46"/>
      <c r="BD1852" s="46"/>
      <c r="BE1852" s="46"/>
      <c r="BF1852" s="143"/>
      <c r="BG1852" s="46"/>
      <c r="BH1852" s="46"/>
      <c r="BI1852" s="46"/>
      <c r="BJ1852" s="46"/>
      <c r="BK1852" s="46"/>
      <c r="BL1852" s="46"/>
      <c r="BM1852" s="46"/>
      <c r="BN1852" s="46"/>
      <c r="BO1852" s="46"/>
      <c r="BP1852" s="46"/>
      <c r="BQ1852" s="46"/>
      <c r="BR1852" s="46"/>
      <c r="BS1852" s="46"/>
      <c r="BT1852" s="46"/>
      <c r="BU1852" s="46"/>
      <c r="BV1852" s="46"/>
    </row>
    <row r="1853" spans="1:74" x14ac:dyDescent="0.2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  <c r="AA1853" s="46"/>
      <c r="AB1853" s="46"/>
      <c r="AC1853" s="46"/>
      <c r="AD1853" s="46"/>
      <c r="AE1853" s="46"/>
      <c r="AF1853" s="46"/>
      <c r="AG1853" s="46"/>
      <c r="AH1853" s="46"/>
      <c r="AI1853" s="46"/>
      <c r="AJ1853" s="46"/>
      <c r="AK1853" s="46"/>
      <c r="AL1853" s="46"/>
      <c r="AM1853" s="46"/>
      <c r="AN1853" s="46"/>
      <c r="AO1853" s="46"/>
      <c r="AP1853" s="46"/>
      <c r="AQ1853" s="46"/>
      <c r="AR1853" s="46"/>
      <c r="AS1853" s="46"/>
      <c r="AT1853" s="46"/>
      <c r="AU1853" s="46"/>
      <c r="AV1853" s="46"/>
      <c r="AW1853" s="46"/>
      <c r="AX1853" s="46"/>
      <c r="AY1853" s="46"/>
      <c r="AZ1853" s="46"/>
      <c r="BA1853" s="46"/>
      <c r="BB1853" s="46"/>
      <c r="BC1853" s="46"/>
      <c r="BD1853" s="46"/>
      <c r="BE1853" s="46"/>
      <c r="BF1853" s="143"/>
      <c r="BG1853" s="46"/>
      <c r="BH1853" s="46"/>
      <c r="BI1853" s="46"/>
      <c r="BJ1853" s="46"/>
      <c r="BK1853" s="46"/>
      <c r="BL1853" s="46"/>
      <c r="BM1853" s="46"/>
      <c r="BN1853" s="46"/>
      <c r="BO1853" s="46"/>
      <c r="BP1853" s="46"/>
      <c r="BQ1853" s="46"/>
      <c r="BR1853" s="46"/>
      <c r="BS1853" s="46"/>
      <c r="BT1853" s="46"/>
      <c r="BU1853" s="46"/>
      <c r="BV1853" s="46"/>
    </row>
    <row r="1854" spans="1:74" x14ac:dyDescent="0.2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  <c r="AE1854" s="46"/>
      <c r="AF1854" s="46"/>
      <c r="AG1854" s="46"/>
      <c r="AH1854" s="46"/>
      <c r="AI1854" s="46"/>
      <c r="AJ1854" s="46"/>
      <c r="AK1854" s="46"/>
      <c r="AL1854" s="46"/>
      <c r="AM1854" s="46"/>
      <c r="AN1854" s="46"/>
      <c r="AO1854" s="46"/>
      <c r="AP1854" s="46"/>
      <c r="AQ1854" s="46"/>
      <c r="AR1854" s="46"/>
      <c r="AS1854" s="46"/>
      <c r="AT1854" s="46"/>
      <c r="AU1854" s="46"/>
      <c r="AV1854" s="46"/>
      <c r="AW1854" s="46"/>
      <c r="AX1854" s="46"/>
      <c r="AY1854" s="46"/>
      <c r="AZ1854" s="46"/>
      <c r="BA1854" s="46"/>
      <c r="BB1854" s="46"/>
      <c r="BC1854" s="46"/>
      <c r="BD1854" s="46"/>
      <c r="BE1854" s="46"/>
      <c r="BF1854" s="143"/>
      <c r="BG1854" s="46"/>
      <c r="BH1854" s="46"/>
      <c r="BI1854" s="46"/>
      <c r="BJ1854" s="46"/>
      <c r="BK1854" s="46"/>
      <c r="BL1854" s="46"/>
      <c r="BM1854" s="46"/>
      <c r="BN1854" s="46"/>
      <c r="BO1854" s="46"/>
      <c r="BP1854" s="46"/>
      <c r="BQ1854" s="46"/>
      <c r="BR1854" s="46"/>
      <c r="BS1854" s="46"/>
      <c r="BT1854" s="46"/>
      <c r="BU1854" s="46"/>
      <c r="BV1854" s="46"/>
    </row>
    <row r="1855" spans="1:74" x14ac:dyDescent="0.2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  <c r="AE1855" s="46"/>
      <c r="AF1855" s="46"/>
      <c r="AG1855" s="46"/>
      <c r="AH1855" s="46"/>
      <c r="AI1855" s="46"/>
      <c r="AJ1855" s="46"/>
      <c r="AK1855" s="46"/>
      <c r="AL1855" s="46"/>
      <c r="AM1855" s="46"/>
      <c r="AN1855" s="46"/>
      <c r="AO1855" s="46"/>
      <c r="AP1855" s="46"/>
      <c r="AQ1855" s="46"/>
      <c r="AR1855" s="46"/>
      <c r="AS1855" s="46"/>
      <c r="AT1855" s="46"/>
      <c r="AU1855" s="46"/>
      <c r="AV1855" s="46"/>
      <c r="AW1855" s="46"/>
      <c r="AX1855" s="46"/>
      <c r="AY1855" s="46"/>
      <c r="AZ1855" s="46"/>
      <c r="BA1855" s="46"/>
      <c r="BB1855" s="46"/>
      <c r="BC1855" s="46"/>
      <c r="BD1855" s="46"/>
      <c r="BE1855" s="46"/>
      <c r="BF1855" s="143"/>
      <c r="BG1855" s="46"/>
      <c r="BH1855" s="46"/>
      <c r="BI1855" s="46"/>
      <c r="BJ1855" s="46"/>
      <c r="BK1855" s="46"/>
      <c r="BL1855" s="46"/>
      <c r="BM1855" s="46"/>
      <c r="BN1855" s="46"/>
      <c r="BO1855" s="46"/>
      <c r="BP1855" s="46"/>
      <c r="BQ1855" s="46"/>
      <c r="BR1855" s="46"/>
      <c r="BS1855" s="46"/>
      <c r="BT1855" s="46"/>
      <c r="BU1855" s="46"/>
      <c r="BV1855" s="46"/>
    </row>
    <row r="1856" spans="1:74" x14ac:dyDescent="0.2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  <c r="AE1856" s="46"/>
      <c r="AF1856" s="46"/>
      <c r="AG1856" s="46"/>
      <c r="AH1856" s="46"/>
      <c r="AI1856" s="46"/>
      <c r="AJ1856" s="46"/>
      <c r="AK1856" s="46"/>
      <c r="AL1856" s="46"/>
      <c r="AM1856" s="46"/>
      <c r="AN1856" s="46"/>
      <c r="AO1856" s="46"/>
      <c r="AP1856" s="46"/>
      <c r="AQ1856" s="46"/>
      <c r="AR1856" s="46"/>
      <c r="AS1856" s="46"/>
      <c r="AT1856" s="46"/>
      <c r="AU1856" s="46"/>
      <c r="AV1856" s="46"/>
      <c r="AW1856" s="46"/>
      <c r="AX1856" s="46"/>
      <c r="AY1856" s="46"/>
      <c r="AZ1856" s="46"/>
      <c r="BA1856" s="46"/>
      <c r="BB1856" s="46"/>
      <c r="BC1856" s="46"/>
      <c r="BD1856" s="46"/>
      <c r="BE1856" s="46"/>
      <c r="BF1856" s="143"/>
      <c r="BG1856" s="46"/>
      <c r="BH1856" s="46"/>
      <c r="BI1856" s="46"/>
      <c r="BJ1856" s="46"/>
      <c r="BK1856" s="46"/>
      <c r="BL1856" s="46"/>
      <c r="BM1856" s="46"/>
      <c r="BN1856" s="46"/>
      <c r="BO1856" s="46"/>
      <c r="BP1856" s="46"/>
      <c r="BQ1856" s="46"/>
      <c r="BR1856" s="46"/>
      <c r="BS1856" s="46"/>
      <c r="BT1856" s="46"/>
      <c r="BU1856" s="46"/>
      <c r="BV1856" s="46"/>
    </row>
    <row r="1857" spans="1:74" x14ac:dyDescent="0.2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46"/>
      <c r="AD1857" s="46"/>
      <c r="AE1857" s="46"/>
      <c r="AF1857" s="46"/>
      <c r="AG1857" s="46"/>
      <c r="AH1857" s="46"/>
      <c r="AI1857" s="46"/>
      <c r="AJ1857" s="46"/>
      <c r="AK1857" s="46"/>
      <c r="AL1857" s="46"/>
      <c r="AM1857" s="46"/>
      <c r="AN1857" s="46"/>
      <c r="AO1857" s="46"/>
      <c r="AP1857" s="46"/>
      <c r="AQ1857" s="46"/>
      <c r="AR1857" s="46"/>
      <c r="AS1857" s="46"/>
      <c r="AT1857" s="46"/>
      <c r="AU1857" s="46"/>
      <c r="AV1857" s="46"/>
      <c r="AW1857" s="46"/>
      <c r="AX1857" s="46"/>
      <c r="AY1857" s="46"/>
      <c r="AZ1857" s="46"/>
      <c r="BA1857" s="46"/>
      <c r="BB1857" s="46"/>
      <c r="BC1857" s="46"/>
      <c r="BD1857" s="46"/>
      <c r="BE1857" s="46"/>
      <c r="BF1857" s="143"/>
      <c r="BG1857" s="46"/>
      <c r="BH1857" s="46"/>
      <c r="BI1857" s="46"/>
      <c r="BJ1857" s="46"/>
      <c r="BK1857" s="46"/>
      <c r="BL1857" s="46"/>
      <c r="BM1857" s="46"/>
      <c r="BN1857" s="46"/>
      <c r="BO1857" s="46"/>
      <c r="BP1857" s="46"/>
      <c r="BQ1857" s="46"/>
      <c r="BR1857" s="46"/>
      <c r="BS1857" s="46"/>
      <c r="BT1857" s="46"/>
      <c r="BU1857" s="46"/>
      <c r="BV1857" s="46"/>
    </row>
    <row r="1858" spans="1:74" x14ac:dyDescent="0.2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/>
      <c r="AJ1858" s="46"/>
      <c r="AK1858" s="46"/>
      <c r="AL1858" s="46"/>
      <c r="AM1858" s="46"/>
      <c r="AN1858" s="46"/>
      <c r="AO1858" s="46"/>
      <c r="AP1858" s="46"/>
      <c r="AQ1858" s="46"/>
      <c r="AR1858" s="46"/>
      <c r="AS1858" s="46"/>
      <c r="AT1858" s="46"/>
      <c r="AU1858" s="46"/>
      <c r="AV1858" s="46"/>
      <c r="AW1858" s="46"/>
      <c r="AX1858" s="46"/>
      <c r="AY1858" s="46"/>
      <c r="AZ1858" s="46"/>
      <c r="BA1858" s="46"/>
      <c r="BB1858" s="46"/>
      <c r="BC1858" s="46"/>
      <c r="BD1858" s="46"/>
      <c r="BE1858" s="46"/>
      <c r="BF1858" s="143"/>
      <c r="BG1858" s="46"/>
      <c r="BH1858" s="46"/>
      <c r="BI1858" s="46"/>
      <c r="BJ1858" s="46"/>
      <c r="BK1858" s="46"/>
      <c r="BL1858" s="46"/>
      <c r="BM1858" s="46"/>
      <c r="BN1858" s="46"/>
      <c r="BO1858" s="46"/>
      <c r="BP1858" s="46"/>
      <c r="BQ1858" s="46"/>
      <c r="BR1858" s="46"/>
      <c r="BS1858" s="46"/>
      <c r="BT1858" s="46"/>
      <c r="BU1858" s="46"/>
      <c r="BV1858" s="46"/>
    </row>
    <row r="1859" spans="1:74" x14ac:dyDescent="0.2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/>
      <c r="AC1859" s="46"/>
      <c r="AD1859" s="46"/>
      <c r="AE1859" s="46"/>
      <c r="AF1859" s="46"/>
      <c r="AG1859" s="46"/>
      <c r="AH1859" s="46"/>
      <c r="AI1859" s="46"/>
      <c r="AJ1859" s="46"/>
      <c r="AK1859" s="46"/>
      <c r="AL1859" s="46"/>
      <c r="AM1859" s="46"/>
      <c r="AN1859" s="46"/>
      <c r="AO1859" s="46"/>
      <c r="AP1859" s="46"/>
      <c r="AQ1859" s="46"/>
      <c r="AR1859" s="46"/>
      <c r="AS1859" s="46"/>
      <c r="AT1859" s="46"/>
      <c r="AU1859" s="46"/>
      <c r="AV1859" s="46"/>
      <c r="AW1859" s="46"/>
      <c r="AX1859" s="46"/>
      <c r="AY1859" s="46"/>
      <c r="AZ1859" s="46"/>
      <c r="BA1859" s="46"/>
      <c r="BB1859" s="46"/>
      <c r="BC1859" s="46"/>
      <c r="BD1859" s="46"/>
      <c r="BE1859" s="46"/>
      <c r="BF1859" s="143"/>
      <c r="BG1859" s="46"/>
      <c r="BH1859" s="46"/>
      <c r="BI1859" s="46"/>
      <c r="BJ1859" s="46"/>
      <c r="BK1859" s="46"/>
      <c r="BL1859" s="46"/>
      <c r="BM1859" s="46"/>
      <c r="BN1859" s="46"/>
      <c r="BO1859" s="46"/>
      <c r="BP1859" s="46"/>
      <c r="BQ1859" s="46"/>
      <c r="BR1859" s="46"/>
      <c r="BS1859" s="46"/>
      <c r="BT1859" s="46"/>
      <c r="BU1859" s="46"/>
      <c r="BV1859" s="46"/>
    </row>
    <row r="1860" spans="1:74" x14ac:dyDescent="0.2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  <c r="AA1860" s="46"/>
      <c r="AB1860" s="46"/>
      <c r="AC1860" s="46"/>
      <c r="AD1860" s="46"/>
      <c r="AE1860" s="46"/>
      <c r="AF1860" s="46"/>
      <c r="AG1860" s="46"/>
      <c r="AH1860" s="46"/>
      <c r="AI1860" s="46"/>
      <c r="AJ1860" s="46"/>
      <c r="AK1860" s="46"/>
      <c r="AL1860" s="46"/>
      <c r="AM1860" s="46"/>
      <c r="AN1860" s="46"/>
      <c r="AO1860" s="46"/>
      <c r="AP1860" s="46"/>
      <c r="AQ1860" s="46"/>
      <c r="AR1860" s="46"/>
      <c r="AS1860" s="46"/>
      <c r="AT1860" s="46"/>
      <c r="AU1860" s="46"/>
      <c r="AV1860" s="46"/>
      <c r="AW1860" s="46"/>
      <c r="AX1860" s="46"/>
      <c r="AY1860" s="46"/>
      <c r="AZ1860" s="46"/>
      <c r="BA1860" s="46"/>
      <c r="BB1860" s="46"/>
      <c r="BC1860" s="46"/>
      <c r="BD1860" s="46"/>
      <c r="BE1860" s="46"/>
      <c r="BF1860" s="143"/>
      <c r="BG1860" s="46"/>
      <c r="BH1860" s="46"/>
      <c r="BI1860" s="46"/>
      <c r="BJ1860" s="46"/>
      <c r="BK1860" s="46"/>
      <c r="BL1860" s="46"/>
      <c r="BM1860" s="46"/>
      <c r="BN1860" s="46"/>
      <c r="BO1860" s="46"/>
      <c r="BP1860" s="46"/>
      <c r="BQ1860" s="46"/>
      <c r="BR1860" s="46"/>
      <c r="BS1860" s="46"/>
      <c r="BT1860" s="46"/>
      <c r="BU1860" s="46"/>
      <c r="BV1860" s="46"/>
    </row>
    <row r="1861" spans="1:74" x14ac:dyDescent="0.2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/>
      <c r="AB1861" s="46"/>
      <c r="AC1861" s="46"/>
      <c r="AD1861" s="46"/>
      <c r="AE1861" s="46"/>
      <c r="AF1861" s="46"/>
      <c r="AG1861" s="46"/>
      <c r="AH1861" s="46"/>
      <c r="AI1861" s="46"/>
      <c r="AJ1861" s="46"/>
      <c r="AK1861" s="46"/>
      <c r="AL1861" s="46"/>
      <c r="AM1861" s="46"/>
      <c r="AN1861" s="46"/>
      <c r="AO1861" s="46"/>
      <c r="AP1861" s="46"/>
      <c r="AQ1861" s="46"/>
      <c r="AR1861" s="46"/>
      <c r="AS1861" s="46"/>
      <c r="AT1861" s="46"/>
      <c r="AU1861" s="46"/>
      <c r="AV1861" s="46"/>
      <c r="AW1861" s="46"/>
      <c r="AX1861" s="46"/>
      <c r="AY1861" s="46"/>
      <c r="AZ1861" s="46"/>
      <c r="BA1861" s="46"/>
      <c r="BB1861" s="46"/>
      <c r="BC1861" s="46"/>
      <c r="BD1861" s="46"/>
      <c r="BE1861" s="46"/>
      <c r="BF1861" s="143"/>
      <c r="BG1861" s="46"/>
      <c r="BH1861" s="46"/>
      <c r="BI1861" s="46"/>
      <c r="BJ1861" s="46"/>
      <c r="BK1861" s="46"/>
      <c r="BL1861" s="46"/>
      <c r="BM1861" s="46"/>
      <c r="BN1861" s="46"/>
      <c r="BO1861" s="46"/>
      <c r="BP1861" s="46"/>
      <c r="BQ1861" s="46"/>
      <c r="BR1861" s="46"/>
      <c r="BS1861" s="46"/>
      <c r="BT1861" s="46"/>
      <c r="BU1861" s="46"/>
      <c r="BV1861" s="46"/>
    </row>
    <row r="1862" spans="1:74" x14ac:dyDescent="0.2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  <c r="AA1862" s="46"/>
      <c r="AB1862" s="46"/>
      <c r="AC1862" s="46"/>
      <c r="AD1862" s="46"/>
      <c r="AE1862" s="46"/>
      <c r="AF1862" s="46"/>
      <c r="AG1862" s="46"/>
      <c r="AH1862" s="46"/>
      <c r="AI1862" s="46"/>
      <c r="AJ1862" s="46"/>
      <c r="AK1862" s="46"/>
      <c r="AL1862" s="46"/>
      <c r="AM1862" s="46"/>
      <c r="AN1862" s="46"/>
      <c r="AO1862" s="46"/>
      <c r="AP1862" s="46"/>
      <c r="AQ1862" s="46"/>
      <c r="AR1862" s="46"/>
      <c r="AS1862" s="46"/>
      <c r="AT1862" s="46"/>
      <c r="AU1862" s="46"/>
      <c r="AV1862" s="46"/>
      <c r="AW1862" s="46"/>
      <c r="AX1862" s="46"/>
      <c r="AY1862" s="46"/>
      <c r="AZ1862" s="46"/>
      <c r="BA1862" s="46"/>
      <c r="BB1862" s="46"/>
      <c r="BC1862" s="46"/>
      <c r="BD1862" s="46"/>
      <c r="BE1862" s="46"/>
      <c r="BF1862" s="143"/>
      <c r="BG1862" s="46"/>
      <c r="BH1862" s="46"/>
      <c r="BI1862" s="46"/>
      <c r="BJ1862" s="46"/>
      <c r="BK1862" s="46"/>
      <c r="BL1862" s="46"/>
      <c r="BM1862" s="46"/>
      <c r="BN1862" s="46"/>
      <c r="BO1862" s="46"/>
      <c r="BP1862" s="46"/>
      <c r="BQ1862" s="46"/>
      <c r="BR1862" s="46"/>
      <c r="BS1862" s="46"/>
      <c r="BT1862" s="46"/>
      <c r="BU1862" s="46"/>
      <c r="BV1862" s="46"/>
    </row>
    <row r="1863" spans="1:74" x14ac:dyDescent="0.2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  <c r="AA1863" s="46"/>
      <c r="AB1863" s="46"/>
      <c r="AC1863" s="46"/>
      <c r="AD1863" s="46"/>
      <c r="AE1863" s="46"/>
      <c r="AF1863" s="46"/>
      <c r="AG1863" s="46"/>
      <c r="AH1863" s="46"/>
      <c r="AI1863" s="46"/>
      <c r="AJ1863" s="46"/>
      <c r="AK1863" s="46"/>
      <c r="AL1863" s="46"/>
      <c r="AM1863" s="46"/>
      <c r="AN1863" s="46"/>
      <c r="AO1863" s="46"/>
      <c r="AP1863" s="46"/>
      <c r="AQ1863" s="46"/>
      <c r="AR1863" s="46"/>
      <c r="AS1863" s="46"/>
      <c r="AT1863" s="46"/>
      <c r="AU1863" s="46"/>
      <c r="AV1863" s="46"/>
      <c r="AW1863" s="46"/>
      <c r="AX1863" s="46"/>
      <c r="AY1863" s="46"/>
      <c r="AZ1863" s="46"/>
      <c r="BA1863" s="46"/>
      <c r="BB1863" s="46"/>
      <c r="BC1863" s="46"/>
      <c r="BD1863" s="46"/>
      <c r="BE1863" s="46"/>
      <c r="BF1863" s="143"/>
      <c r="BG1863" s="46"/>
      <c r="BH1863" s="46"/>
      <c r="BI1863" s="46"/>
      <c r="BJ1863" s="46"/>
      <c r="BK1863" s="46"/>
      <c r="BL1863" s="46"/>
      <c r="BM1863" s="46"/>
      <c r="BN1863" s="46"/>
      <c r="BO1863" s="46"/>
      <c r="BP1863" s="46"/>
      <c r="BQ1863" s="46"/>
      <c r="BR1863" s="46"/>
      <c r="BS1863" s="46"/>
      <c r="BT1863" s="46"/>
      <c r="BU1863" s="46"/>
      <c r="BV1863" s="46"/>
    </row>
    <row r="1864" spans="1:74" x14ac:dyDescent="0.2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  <c r="AA1864" s="46"/>
      <c r="AB1864" s="46"/>
      <c r="AC1864" s="46"/>
      <c r="AD1864" s="46"/>
      <c r="AE1864" s="46"/>
      <c r="AF1864" s="46"/>
      <c r="AG1864" s="46"/>
      <c r="AH1864" s="46"/>
      <c r="AI1864" s="46"/>
      <c r="AJ1864" s="46"/>
      <c r="AK1864" s="46"/>
      <c r="AL1864" s="46"/>
      <c r="AM1864" s="46"/>
      <c r="AN1864" s="46"/>
      <c r="AO1864" s="46"/>
      <c r="AP1864" s="46"/>
      <c r="AQ1864" s="46"/>
      <c r="AR1864" s="46"/>
      <c r="AS1864" s="46"/>
      <c r="AT1864" s="46"/>
      <c r="AU1864" s="46"/>
      <c r="AV1864" s="46"/>
      <c r="AW1864" s="46"/>
      <c r="AX1864" s="46"/>
      <c r="AY1864" s="46"/>
      <c r="AZ1864" s="46"/>
      <c r="BA1864" s="46"/>
      <c r="BB1864" s="46"/>
      <c r="BC1864" s="46"/>
      <c r="BD1864" s="46"/>
      <c r="BE1864" s="46"/>
      <c r="BF1864" s="143"/>
      <c r="BG1864" s="46"/>
      <c r="BH1864" s="46"/>
      <c r="BI1864" s="46"/>
      <c r="BJ1864" s="46"/>
      <c r="BK1864" s="46"/>
      <c r="BL1864" s="46"/>
      <c r="BM1864" s="46"/>
      <c r="BN1864" s="46"/>
      <c r="BO1864" s="46"/>
      <c r="BP1864" s="46"/>
      <c r="BQ1864" s="46"/>
      <c r="BR1864" s="46"/>
      <c r="BS1864" s="46"/>
      <c r="BT1864" s="46"/>
      <c r="BU1864" s="46"/>
      <c r="BV1864" s="46"/>
    </row>
    <row r="1865" spans="1:74" x14ac:dyDescent="0.2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  <c r="AA1865" s="46"/>
      <c r="AB1865" s="46"/>
      <c r="AC1865" s="46"/>
      <c r="AD1865" s="46"/>
      <c r="AE1865" s="46"/>
      <c r="AF1865" s="46"/>
      <c r="AG1865" s="46"/>
      <c r="AH1865" s="46"/>
      <c r="AI1865" s="46"/>
      <c r="AJ1865" s="46"/>
      <c r="AK1865" s="46"/>
      <c r="AL1865" s="46"/>
      <c r="AM1865" s="46"/>
      <c r="AN1865" s="46"/>
      <c r="AO1865" s="46"/>
      <c r="AP1865" s="46"/>
      <c r="AQ1865" s="46"/>
      <c r="AR1865" s="46"/>
      <c r="AS1865" s="46"/>
      <c r="AT1865" s="46"/>
      <c r="AU1865" s="46"/>
      <c r="AV1865" s="46"/>
      <c r="AW1865" s="46"/>
      <c r="AX1865" s="46"/>
      <c r="AY1865" s="46"/>
      <c r="AZ1865" s="46"/>
      <c r="BA1865" s="46"/>
      <c r="BB1865" s="46"/>
      <c r="BC1865" s="46"/>
      <c r="BD1865" s="46"/>
      <c r="BE1865" s="46"/>
      <c r="BF1865" s="143"/>
      <c r="BG1865" s="46"/>
      <c r="BH1865" s="46"/>
      <c r="BI1865" s="46"/>
      <c r="BJ1865" s="46"/>
      <c r="BK1865" s="46"/>
      <c r="BL1865" s="46"/>
      <c r="BM1865" s="46"/>
      <c r="BN1865" s="46"/>
      <c r="BO1865" s="46"/>
      <c r="BP1865" s="46"/>
      <c r="BQ1865" s="46"/>
      <c r="BR1865" s="46"/>
      <c r="BS1865" s="46"/>
      <c r="BT1865" s="46"/>
      <c r="BU1865" s="46"/>
      <c r="BV1865" s="46"/>
    </row>
    <row r="1866" spans="1:74" x14ac:dyDescent="0.2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  <c r="AA1866" s="46"/>
      <c r="AB1866" s="46"/>
      <c r="AC1866" s="46"/>
      <c r="AD1866" s="46"/>
      <c r="AE1866" s="46"/>
      <c r="AF1866" s="46"/>
      <c r="AG1866" s="46"/>
      <c r="AH1866" s="46"/>
      <c r="AI1866" s="46"/>
      <c r="AJ1866" s="46"/>
      <c r="AK1866" s="46"/>
      <c r="AL1866" s="46"/>
      <c r="AM1866" s="46"/>
      <c r="AN1866" s="46"/>
      <c r="AO1866" s="46"/>
      <c r="AP1866" s="46"/>
      <c r="AQ1866" s="46"/>
      <c r="AR1866" s="46"/>
      <c r="AS1866" s="46"/>
      <c r="AT1866" s="46"/>
      <c r="AU1866" s="46"/>
      <c r="AV1866" s="46"/>
      <c r="AW1866" s="46"/>
      <c r="AX1866" s="46"/>
      <c r="AY1866" s="46"/>
      <c r="AZ1866" s="46"/>
      <c r="BA1866" s="46"/>
      <c r="BB1866" s="46"/>
      <c r="BC1866" s="46"/>
      <c r="BD1866" s="46"/>
      <c r="BE1866" s="46"/>
      <c r="BF1866" s="143"/>
      <c r="BG1866" s="46"/>
      <c r="BH1866" s="46"/>
      <c r="BI1866" s="46"/>
      <c r="BJ1866" s="46"/>
      <c r="BK1866" s="46"/>
      <c r="BL1866" s="46"/>
      <c r="BM1866" s="46"/>
      <c r="BN1866" s="46"/>
      <c r="BO1866" s="46"/>
      <c r="BP1866" s="46"/>
      <c r="BQ1866" s="46"/>
      <c r="BR1866" s="46"/>
      <c r="BS1866" s="46"/>
      <c r="BT1866" s="46"/>
      <c r="BU1866" s="46"/>
      <c r="BV1866" s="46"/>
    </row>
    <row r="1867" spans="1:74" x14ac:dyDescent="0.2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  <c r="AA1867" s="46"/>
      <c r="AB1867" s="46"/>
      <c r="AC1867" s="46"/>
      <c r="AD1867" s="46"/>
      <c r="AE1867" s="46"/>
      <c r="AF1867" s="46"/>
      <c r="AG1867" s="46"/>
      <c r="AH1867" s="46"/>
      <c r="AI1867" s="46"/>
      <c r="AJ1867" s="46"/>
      <c r="AK1867" s="46"/>
      <c r="AL1867" s="46"/>
      <c r="AM1867" s="46"/>
      <c r="AN1867" s="46"/>
      <c r="AO1867" s="46"/>
      <c r="AP1867" s="46"/>
      <c r="AQ1867" s="46"/>
      <c r="AR1867" s="46"/>
      <c r="AS1867" s="46"/>
      <c r="AT1867" s="46"/>
      <c r="AU1867" s="46"/>
      <c r="AV1867" s="46"/>
      <c r="AW1867" s="46"/>
      <c r="AX1867" s="46"/>
      <c r="AY1867" s="46"/>
      <c r="AZ1867" s="46"/>
      <c r="BA1867" s="46"/>
      <c r="BB1867" s="46"/>
      <c r="BC1867" s="46"/>
      <c r="BD1867" s="46"/>
      <c r="BE1867" s="46"/>
      <c r="BF1867" s="143"/>
      <c r="BG1867" s="46"/>
      <c r="BH1867" s="46"/>
      <c r="BI1867" s="46"/>
      <c r="BJ1867" s="46"/>
      <c r="BK1867" s="46"/>
      <c r="BL1867" s="46"/>
      <c r="BM1867" s="46"/>
      <c r="BN1867" s="46"/>
      <c r="BO1867" s="46"/>
      <c r="BP1867" s="46"/>
      <c r="BQ1867" s="46"/>
      <c r="BR1867" s="46"/>
      <c r="BS1867" s="46"/>
      <c r="BT1867" s="46"/>
      <c r="BU1867" s="46"/>
      <c r="BV1867" s="46"/>
    </row>
    <row r="1868" spans="1:74" x14ac:dyDescent="0.2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  <c r="AA1868" s="46"/>
      <c r="AB1868" s="46"/>
      <c r="AC1868" s="46"/>
      <c r="AD1868" s="46"/>
      <c r="AE1868" s="46"/>
      <c r="AF1868" s="46"/>
      <c r="AG1868" s="46"/>
      <c r="AH1868" s="46"/>
      <c r="AI1868" s="46"/>
      <c r="AJ1868" s="46"/>
      <c r="AK1868" s="46"/>
      <c r="AL1868" s="46"/>
      <c r="AM1868" s="46"/>
      <c r="AN1868" s="46"/>
      <c r="AO1868" s="46"/>
      <c r="AP1868" s="46"/>
      <c r="AQ1868" s="46"/>
      <c r="AR1868" s="46"/>
      <c r="AS1868" s="46"/>
      <c r="AT1868" s="46"/>
      <c r="AU1868" s="46"/>
      <c r="AV1868" s="46"/>
      <c r="AW1868" s="46"/>
      <c r="AX1868" s="46"/>
      <c r="AY1868" s="46"/>
      <c r="AZ1868" s="46"/>
      <c r="BA1868" s="46"/>
      <c r="BB1868" s="46"/>
      <c r="BC1868" s="46"/>
      <c r="BD1868" s="46"/>
      <c r="BE1868" s="46"/>
      <c r="BF1868" s="143"/>
      <c r="BG1868" s="46"/>
      <c r="BH1868" s="46"/>
      <c r="BI1868" s="46"/>
      <c r="BJ1868" s="46"/>
      <c r="BK1868" s="46"/>
      <c r="BL1868" s="46"/>
      <c r="BM1868" s="46"/>
      <c r="BN1868" s="46"/>
      <c r="BO1868" s="46"/>
      <c r="BP1868" s="46"/>
      <c r="BQ1868" s="46"/>
      <c r="BR1868" s="46"/>
      <c r="BS1868" s="46"/>
      <c r="BT1868" s="46"/>
      <c r="BU1868" s="46"/>
      <c r="BV1868" s="46"/>
    </row>
    <row r="1869" spans="1:74" x14ac:dyDescent="0.2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  <c r="AA1869" s="46"/>
      <c r="AB1869" s="46"/>
      <c r="AC1869" s="46"/>
      <c r="AD1869" s="46"/>
      <c r="AE1869" s="46"/>
      <c r="AF1869" s="46"/>
      <c r="AG1869" s="46"/>
      <c r="AH1869" s="46"/>
      <c r="AI1869" s="46"/>
      <c r="AJ1869" s="46"/>
      <c r="AK1869" s="46"/>
      <c r="AL1869" s="46"/>
      <c r="AM1869" s="46"/>
      <c r="AN1869" s="46"/>
      <c r="AO1869" s="46"/>
      <c r="AP1869" s="46"/>
      <c r="AQ1869" s="46"/>
      <c r="AR1869" s="46"/>
      <c r="AS1869" s="46"/>
      <c r="AT1869" s="46"/>
      <c r="AU1869" s="46"/>
      <c r="AV1869" s="46"/>
      <c r="AW1869" s="46"/>
      <c r="AX1869" s="46"/>
      <c r="AY1869" s="46"/>
      <c r="AZ1869" s="46"/>
      <c r="BA1869" s="46"/>
      <c r="BB1869" s="46"/>
      <c r="BC1869" s="46"/>
      <c r="BD1869" s="46"/>
      <c r="BE1869" s="46"/>
      <c r="BF1869" s="143"/>
      <c r="BG1869" s="46"/>
      <c r="BH1869" s="46"/>
      <c r="BI1869" s="46"/>
      <c r="BJ1869" s="46"/>
      <c r="BK1869" s="46"/>
      <c r="BL1869" s="46"/>
      <c r="BM1869" s="46"/>
      <c r="BN1869" s="46"/>
      <c r="BO1869" s="46"/>
      <c r="BP1869" s="46"/>
      <c r="BQ1869" s="46"/>
      <c r="BR1869" s="46"/>
      <c r="BS1869" s="46"/>
      <c r="BT1869" s="46"/>
      <c r="BU1869" s="46"/>
      <c r="BV1869" s="46"/>
    </row>
    <row r="1870" spans="1:74" x14ac:dyDescent="0.2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  <c r="AE1870" s="46"/>
      <c r="AF1870" s="46"/>
      <c r="AG1870" s="46"/>
      <c r="AH1870" s="46"/>
      <c r="AI1870" s="46"/>
      <c r="AJ1870" s="46"/>
      <c r="AK1870" s="46"/>
      <c r="AL1870" s="46"/>
      <c r="AM1870" s="46"/>
      <c r="AN1870" s="46"/>
      <c r="AO1870" s="46"/>
      <c r="AP1870" s="46"/>
      <c r="AQ1870" s="46"/>
      <c r="AR1870" s="46"/>
      <c r="AS1870" s="46"/>
      <c r="AT1870" s="46"/>
      <c r="AU1870" s="46"/>
      <c r="AV1870" s="46"/>
      <c r="AW1870" s="46"/>
      <c r="AX1870" s="46"/>
      <c r="AY1870" s="46"/>
      <c r="AZ1870" s="46"/>
      <c r="BA1870" s="46"/>
      <c r="BB1870" s="46"/>
      <c r="BC1870" s="46"/>
      <c r="BD1870" s="46"/>
      <c r="BE1870" s="46"/>
      <c r="BF1870" s="143"/>
      <c r="BG1870" s="46"/>
      <c r="BH1870" s="46"/>
      <c r="BI1870" s="46"/>
      <c r="BJ1870" s="46"/>
      <c r="BK1870" s="46"/>
      <c r="BL1870" s="46"/>
      <c r="BM1870" s="46"/>
      <c r="BN1870" s="46"/>
      <c r="BO1870" s="46"/>
      <c r="BP1870" s="46"/>
      <c r="BQ1870" s="46"/>
      <c r="BR1870" s="46"/>
      <c r="BS1870" s="46"/>
      <c r="BT1870" s="46"/>
      <c r="BU1870" s="46"/>
      <c r="BV1870" s="46"/>
    </row>
    <row r="1871" spans="1:74" x14ac:dyDescent="0.2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  <c r="AA1871" s="46"/>
      <c r="AB1871" s="46"/>
      <c r="AC1871" s="46"/>
      <c r="AD1871" s="46"/>
      <c r="AE1871" s="46"/>
      <c r="AF1871" s="46"/>
      <c r="AG1871" s="46"/>
      <c r="AH1871" s="46"/>
      <c r="AI1871" s="46"/>
      <c r="AJ1871" s="46"/>
      <c r="AK1871" s="46"/>
      <c r="AL1871" s="46"/>
      <c r="AM1871" s="46"/>
      <c r="AN1871" s="46"/>
      <c r="AO1871" s="46"/>
      <c r="AP1871" s="46"/>
      <c r="AQ1871" s="46"/>
      <c r="AR1871" s="46"/>
      <c r="AS1871" s="46"/>
      <c r="AT1871" s="46"/>
      <c r="AU1871" s="46"/>
      <c r="AV1871" s="46"/>
      <c r="AW1871" s="46"/>
      <c r="AX1871" s="46"/>
      <c r="AY1871" s="46"/>
      <c r="AZ1871" s="46"/>
      <c r="BA1871" s="46"/>
      <c r="BB1871" s="46"/>
      <c r="BC1871" s="46"/>
      <c r="BD1871" s="46"/>
      <c r="BE1871" s="46"/>
      <c r="BF1871" s="143"/>
      <c r="BG1871" s="46"/>
      <c r="BH1871" s="46"/>
      <c r="BI1871" s="46"/>
      <c r="BJ1871" s="46"/>
      <c r="BK1871" s="46"/>
      <c r="BL1871" s="46"/>
      <c r="BM1871" s="46"/>
      <c r="BN1871" s="46"/>
      <c r="BO1871" s="46"/>
      <c r="BP1871" s="46"/>
      <c r="BQ1871" s="46"/>
      <c r="BR1871" s="46"/>
      <c r="BS1871" s="46"/>
      <c r="BT1871" s="46"/>
      <c r="BU1871" s="46"/>
      <c r="BV1871" s="46"/>
    </row>
    <row r="1872" spans="1:74" x14ac:dyDescent="0.2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  <c r="AE1872" s="46"/>
      <c r="AF1872" s="46"/>
      <c r="AG1872" s="46"/>
      <c r="AH1872" s="46"/>
      <c r="AI1872" s="46"/>
      <c r="AJ1872" s="46"/>
      <c r="AK1872" s="46"/>
      <c r="AL1872" s="46"/>
      <c r="AM1872" s="46"/>
      <c r="AN1872" s="46"/>
      <c r="AO1872" s="46"/>
      <c r="AP1872" s="46"/>
      <c r="AQ1872" s="46"/>
      <c r="AR1872" s="46"/>
      <c r="AS1872" s="46"/>
      <c r="AT1872" s="46"/>
      <c r="AU1872" s="46"/>
      <c r="AV1872" s="46"/>
      <c r="AW1872" s="46"/>
      <c r="AX1872" s="46"/>
      <c r="AY1872" s="46"/>
      <c r="AZ1872" s="46"/>
      <c r="BA1872" s="46"/>
      <c r="BB1872" s="46"/>
      <c r="BC1872" s="46"/>
      <c r="BD1872" s="46"/>
      <c r="BE1872" s="46"/>
      <c r="BF1872" s="143"/>
      <c r="BG1872" s="46"/>
      <c r="BH1872" s="46"/>
      <c r="BI1872" s="46"/>
      <c r="BJ1872" s="46"/>
      <c r="BK1872" s="46"/>
      <c r="BL1872" s="46"/>
      <c r="BM1872" s="46"/>
      <c r="BN1872" s="46"/>
      <c r="BO1872" s="46"/>
      <c r="BP1872" s="46"/>
      <c r="BQ1872" s="46"/>
      <c r="BR1872" s="46"/>
      <c r="BS1872" s="46"/>
      <c r="BT1872" s="46"/>
      <c r="BU1872" s="46"/>
      <c r="BV1872" s="46"/>
    </row>
    <row r="1873" spans="1:74" x14ac:dyDescent="0.2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  <c r="AA1873" s="46"/>
      <c r="AB1873" s="46"/>
      <c r="AC1873" s="46"/>
      <c r="AD1873" s="46"/>
      <c r="AE1873" s="46"/>
      <c r="AF1873" s="46"/>
      <c r="AG1873" s="46"/>
      <c r="AH1873" s="46"/>
      <c r="AI1873" s="46"/>
      <c r="AJ1873" s="46"/>
      <c r="AK1873" s="46"/>
      <c r="AL1873" s="46"/>
      <c r="AM1873" s="46"/>
      <c r="AN1873" s="46"/>
      <c r="AO1873" s="46"/>
      <c r="AP1873" s="46"/>
      <c r="AQ1873" s="46"/>
      <c r="AR1873" s="46"/>
      <c r="AS1873" s="46"/>
      <c r="AT1873" s="46"/>
      <c r="AU1873" s="46"/>
      <c r="AV1873" s="46"/>
      <c r="AW1873" s="46"/>
      <c r="AX1873" s="46"/>
      <c r="AY1873" s="46"/>
      <c r="AZ1873" s="46"/>
      <c r="BA1873" s="46"/>
      <c r="BB1873" s="46"/>
      <c r="BC1873" s="46"/>
      <c r="BD1873" s="46"/>
      <c r="BE1873" s="46"/>
      <c r="BF1873" s="143"/>
      <c r="BG1873" s="46"/>
      <c r="BH1873" s="46"/>
      <c r="BI1873" s="46"/>
      <c r="BJ1873" s="46"/>
      <c r="BK1873" s="46"/>
      <c r="BL1873" s="46"/>
      <c r="BM1873" s="46"/>
      <c r="BN1873" s="46"/>
      <c r="BO1873" s="46"/>
      <c r="BP1873" s="46"/>
      <c r="BQ1873" s="46"/>
      <c r="BR1873" s="46"/>
      <c r="BS1873" s="46"/>
      <c r="BT1873" s="46"/>
      <c r="BU1873" s="46"/>
      <c r="BV1873" s="46"/>
    </row>
    <row r="1874" spans="1:74" x14ac:dyDescent="0.2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  <c r="AE1874" s="46"/>
      <c r="AF1874" s="46"/>
      <c r="AG1874" s="46"/>
      <c r="AH1874" s="46"/>
      <c r="AI1874" s="46"/>
      <c r="AJ1874" s="46"/>
      <c r="AK1874" s="46"/>
      <c r="AL1874" s="46"/>
      <c r="AM1874" s="46"/>
      <c r="AN1874" s="46"/>
      <c r="AO1874" s="46"/>
      <c r="AP1874" s="46"/>
      <c r="AQ1874" s="46"/>
      <c r="AR1874" s="46"/>
      <c r="AS1874" s="46"/>
      <c r="AT1874" s="46"/>
      <c r="AU1874" s="46"/>
      <c r="AV1874" s="46"/>
      <c r="AW1874" s="46"/>
      <c r="AX1874" s="46"/>
      <c r="AY1874" s="46"/>
      <c r="AZ1874" s="46"/>
      <c r="BA1874" s="46"/>
      <c r="BB1874" s="46"/>
      <c r="BC1874" s="46"/>
      <c r="BD1874" s="46"/>
      <c r="BE1874" s="46"/>
      <c r="BF1874" s="143"/>
      <c r="BG1874" s="46"/>
      <c r="BH1874" s="46"/>
      <c r="BI1874" s="46"/>
      <c r="BJ1874" s="46"/>
      <c r="BK1874" s="46"/>
      <c r="BL1874" s="46"/>
      <c r="BM1874" s="46"/>
      <c r="BN1874" s="46"/>
      <c r="BO1874" s="46"/>
      <c r="BP1874" s="46"/>
      <c r="BQ1874" s="46"/>
      <c r="BR1874" s="46"/>
      <c r="BS1874" s="46"/>
      <c r="BT1874" s="46"/>
      <c r="BU1874" s="46"/>
      <c r="BV1874" s="46"/>
    </row>
    <row r="1875" spans="1:74" x14ac:dyDescent="0.2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  <c r="AA1875" s="46"/>
      <c r="AB1875" s="46"/>
      <c r="AC1875" s="46"/>
      <c r="AD1875" s="46"/>
      <c r="AE1875" s="46"/>
      <c r="AF1875" s="46"/>
      <c r="AG1875" s="46"/>
      <c r="AH1875" s="46"/>
      <c r="AI1875" s="46"/>
      <c r="AJ1875" s="46"/>
      <c r="AK1875" s="46"/>
      <c r="AL1875" s="46"/>
      <c r="AM1875" s="46"/>
      <c r="AN1875" s="46"/>
      <c r="AO1875" s="46"/>
      <c r="AP1875" s="46"/>
      <c r="AQ1875" s="46"/>
      <c r="AR1875" s="46"/>
      <c r="AS1875" s="46"/>
      <c r="AT1875" s="46"/>
      <c r="AU1875" s="46"/>
      <c r="AV1875" s="46"/>
      <c r="AW1875" s="46"/>
      <c r="AX1875" s="46"/>
      <c r="AY1875" s="46"/>
      <c r="AZ1875" s="46"/>
      <c r="BA1875" s="46"/>
      <c r="BB1875" s="46"/>
      <c r="BC1875" s="46"/>
      <c r="BD1875" s="46"/>
      <c r="BE1875" s="46"/>
      <c r="BF1875" s="143"/>
      <c r="BG1875" s="46"/>
      <c r="BH1875" s="46"/>
      <c r="BI1875" s="46"/>
      <c r="BJ1875" s="46"/>
      <c r="BK1875" s="46"/>
      <c r="BL1875" s="46"/>
      <c r="BM1875" s="46"/>
      <c r="BN1875" s="46"/>
      <c r="BO1875" s="46"/>
      <c r="BP1875" s="46"/>
      <c r="BQ1875" s="46"/>
      <c r="BR1875" s="46"/>
      <c r="BS1875" s="46"/>
      <c r="BT1875" s="46"/>
      <c r="BU1875" s="46"/>
      <c r="BV1875" s="46"/>
    </row>
    <row r="1876" spans="1:74" x14ac:dyDescent="0.2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/>
      <c r="AC1876" s="46"/>
      <c r="AD1876" s="46"/>
      <c r="AE1876" s="46"/>
      <c r="AF1876" s="46"/>
      <c r="AG1876" s="46"/>
      <c r="AH1876" s="46"/>
      <c r="AI1876" s="46"/>
      <c r="AJ1876" s="46"/>
      <c r="AK1876" s="46"/>
      <c r="AL1876" s="46"/>
      <c r="AM1876" s="46"/>
      <c r="AN1876" s="46"/>
      <c r="AO1876" s="46"/>
      <c r="AP1876" s="46"/>
      <c r="AQ1876" s="46"/>
      <c r="AR1876" s="46"/>
      <c r="AS1876" s="46"/>
      <c r="AT1876" s="46"/>
      <c r="AU1876" s="46"/>
      <c r="AV1876" s="46"/>
      <c r="AW1876" s="46"/>
      <c r="AX1876" s="46"/>
      <c r="AY1876" s="46"/>
      <c r="AZ1876" s="46"/>
      <c r="BA1876" s="46"/>
      <c r="BB1876" s="46"/>
      <c r="BC1876" s="46"/>
      <c r="BD1876" s="46"/>
      <c r="BE1876" s="46"/>
      <c r="BF1876" s="143"/>
      <c r="BG1876" s="46"/>
      <c r="BH1876" s="46"/>
      <c r="BI1876" s="46"/>
      <c r="BJ1876" s="46"/>
      <c r="BK1876" s="46"/>
      <c r="BL1876" s="46"/>
      <c r="BM1876" s="46"/>
      <c r="BN1876" s="46"/>
      <c r="BO1876" s="46"/>
      <c r="BP1876" s="46"/>
      <c r="BQ1876" s="46"/>
      <c r="BR1876" s="46"/>
      <c r="BS1876" s="46"/>
      <c r="BT1876" s="46"/>
      <c r="BU1876" s="46"/>
      <c r="BV1876" s="46"/>
    </row>
    <row r="1877" spans="1:74" x14ac:dyDescent="0.2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  <c r="AC1877" s="46"/>
      <c r="AD1877" s="46"/>
      <c r="AE1877" s="46"/>
      <c r="AF1877" s="46"/>
      <c r="AG1877" s="46"/>
      <c r="AH1877" s="46"/>
      <c r="AI1877" s="46"/>
      <c r="AJ1877" s="46"/>
      <c r="AK1877" s="46"/>
      <c r="AL1877" s="46"/>
      <c r="AM1877" s="46"/>
      <c r="AN1877" s="46"/>
      <c r="AO1877" s="46"/>
      <c r="AP1877" s="46"/>
      <c r="AQ1877" s="46"/>
      <c r="AR1877" s="46"/>
      <c r="AS1877" s="46"/>
      <c r="AT1877" s="46"/>
      <c r="AU1877" s="46"/>
      <c r="AV1877" s="46"/>
      <c r="AW1877" s="46"/>
      <c r="AX1877" s="46"/>
      <c r="AY1877" s="46"/>
      <c r="AZ1877" s="46"/>
      <c r="BA1877" s="46"/>
      <c r="BB1877" s="46"/>
      <c r="BC1877" s="46"/>
      <c r="BD1877" s="46"/>
      <c r="BE1877" s="46"/>
      <c r="BF1877" s="143"/>
      <c r="BG1877" s="46"/>
      <c r="BH1877" s="46"/>
      <c r="BI1877" s="46"/>
      <c r="BJ1877" s="46"/>
      <c r="BK1877" s="46"/>
      <c r="BL1877" s="46"/>
      <c r="BM1877" s="46"/>
      <c r="BN1877" s="46"/>
      <c r="BO1877" s="46"/>
      <c r="BP1877" s="46"/>
      <c r="BQ1877" s="46"/>
      <c r="BR1877" s="46"/>
      <c r="BS1877" s="46"/>
      <c r="BT1877" s="46"/>
      <c r="BU1877" s="46"/>
      <c r="BV1877" s="46"/>
    </row>
    <row r="1878" spans="1:74" x14ac:dyDescent="0.2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  <c r="AC1878" s="46"/>
      <c r="AD1878" s="46"/>
      <c r="AE1878" s="46"/>
      <c r="AF1878" s="46"/>
      <c r="AG1878" s="46"/>
      <c r="AH1878" s="46"/>
      <c r="AI1878" s="46"/>
      <c r="AJ1878" s="46"/>
      <c r="AK1878" s="46"/>
      <c r="AL1878" s="46"/>
      <c r="AM1878" s="46"/>
      <c r="AN1878" s="46"/>
      <c r="AO1878" s="46"/>
      <c r="AP1878" s="46"/>
      <c r="AQ1878" s="46"/>
      <c r="AR1878" s="46"/>
      <c r="AS1878" s="46"/>
      <c r="AT1878" s="46"/>
      <c r="AU1878" s="46"/>
      <c r="AV1878" s="46"/>
      <c r="AW1878" s="46"/>
      <c r="AX1878" s="46"/>
      <c r="AY1878" s="46"/>
      <c r="AZ1878" s="46"/>
      <c r="BA1878" s="46"/>
      <c r="BB1878" s="46"/>
      <c r="BC1878" s="46"/>
      <c r="BD1878" s="46"/>
      <c r="BE1878" s="46"/>
      <c r="BF1878" s="143"/>
      <c r="BG1878" s="46"/>
      <c r="BH1878" s="46"/>
      <c r="BI1878" s="46"/>
      <c r="BJ1878" s="46"/>
      <c r="BK1878" s="46"/>
      <c r="BL1878" s="46"/>
      <c r="BM1878" s="46"/>
      <c r="BN1878" s="46"/>
      <c r="BO1878" s="46"/>
      <c r="BP1878" s="46"/>
      <c r="BQ1878" s="46"/>
      <c r="BR1878" s="46"/>
      <c r="BS1878" s="46"/>
      <c r="BT1878" s="46"/>
      <c r="BU1878" s="46"/>
      <c r="BV1878" s="46"/>
    </row>
    <row r="1879" spans="1:74" x14ac:dyDescent="0.2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  <c r="AC1879" s="46"/>
      <c r="AD1879" s="46"/>
      <c r="AE1879" s="46"/>
      <c r="AF1879" s="46"/>
      <c r="AG1879" s="46"/>
      <c r="AH1879" s="46"/>
      <c r="AI1879" s="46"/>
      <c r="AJ1879" s="46"/>
      <c r="AK1879" s="46"/>
      <c r="AL1879" s="46"/>
      <c r="AM1879" s="46"/>
      <c r="AN1879" s="46"/>
      <c r="AO1879" s="46"/>
      <c r="AP1879" s="46"/>
      <c r="AQ1879" s="46"/>
      <c r="AR1879" s="46"/>
      <c r="AS1879" s="46"/>
      <c r="AT1879" s="46"/>
      <c r="AU1879" s="46"/>
      <c r="AV1879" s="46"/>
      <c r="AW1879" s="46"/>
      <c r="AX1879" s="46"/>
      <c r="AY1879" s="46"/>
      <c r="AZ1879" s="46"/>
      <c r="BA1879" s="46"/>
      <c r="BB1879" s="46"/>
      <c r="BC1879" s="46"/>
      <c r="BD1879" s="46"/>
      <c r="BE1879" s="46"/>
      <c r="BF1879" s="143"/>
      <c r="BG1879" s="46"/>
      <c r="BH1879" s="46"/>
      <c r="BI1879" s="46"/>
      <c r="BJ1879" s="46"/>
      <c r="BK1879" s="46"/>
      <c r="BL1879" s="46"/>
      <c r="BM1879" s="46"/>
      <c r="BN1879" s="46"/>
      <c r="BO1879" s="46"/>
      <c r="BP1879" s="46"/>
      <c r="BQ1879" s="46"/>
      <c r="BR1879" s="46"/>
      <c r="BS1879" s="46"/>
      <c r="BT1879" s="46"/>
      <c r="BU1879" s="46"/>
      <c r="BV1879" s="46"/>
    </row>
    <row r="1880" spans="1:74" x14ac:dyDescent="0.2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  <c r="AA1880" s="46"/>
      <c r="AB1880" s="46"/>
      <c r="AC1880" s="46"/>
      <c r="AD1880" s="46"/>
      <c r="AE1880" s="46"/>
      <c r="AF1880" s="46"/>
      <c r="AG1880" s="46"/>
      <c r="AH1880" s="46"/>
      <c r="AI1880" s="46"/>
      <c r="AJ1880" s="46"/>
      <c r="AK1880" s="46"/>
      <c r="AL1880" s="46"/>
      <c r="AM1880" s="46"/>
      <c r="AN1880" s="46"/>
      <c r="AO1880" s="46"/>
      <c r="AP1880" s="46"/>
      <c r="AQ1880" s="46"/>
      <c r="AR1880" s="46"/>
      <c r="AS1880" s="46"/>
      <c r="AT1880" s="46"/>
      <c r="AU1880" s="46"/>
      <c r="AV1880" s="46"/>
      <c r="AW1880" s="46"/>
      <c r="AX1880" s="46"/>
      <c r="AY1880" s="46"/>
      <c r="AZ1880" s="46"/>
      <c r="BA1880" s="46"/>
      <c r="BB1880" s="46"/>
      <c r="BC1880" s="46"/>
      <c r="BD1880" s="46"/>
      <c r="BE1880" s="46"/>
      <c r="BF1880" s="143"/>
      <c r="BG1880" s="46"/>
      <c r="BH1880" s="46"/>
      <c r="BI1880" s="46"/>
      <c r="BJ1880" s="46"/>
      <c r="BK1880" s="46"/>
      <c r="BL1880" s="46"/>
      <c r="BM1880" s="46"/>
      <c r="BN1880" s="46"/>
      <c r="BO1880" s="46"/>
      <c r="BP1880" s="46"/>
      <c r="BQ1880" s="46"/>
      <c r="BR1880" s="46"/>
      <c r="BS1880" s="46"/>
      <c r="BT1880" s="46"/>
      <c r="BU1880" s="46"/>
      <c r="BV1880" s="46"/>
    </row>
    <row r="1881" spans="1:74" x14ac:dyDescent="0.2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  <c r="AC1881" s="46"/>
      <c r="AD1881" s="46"/>
      <c r="AE1881" s="46"/>
      <c r="AF1881" s="46"/>
      <c r="AG1881" s="46"/>
      <c r="AH1881" s="46"/>
      <c r="AI1881" s="46"/>
      <c r="AJ1881" s="46"/>
      <c r="AK1881" s="46"/>
      <c r="AL1881" s="46"/>
      <c r="AM1881" s="46"/>
      <c r="AN1881" s="46"/>
      <c r="AO1881" s="46"/>
      <c r="AP1881" s="46"/>
      <c r="AQ1881" s="46"/>
      <c r="AR1881" s="46"/>
      <c r="AS1881" s="46"/>
      <c r="AT1881" s="46"/>
      <c r="AU1881" s="46"/>
      <c r="AV1881" s="46"/>
      <c r="AW1881" s="46"/>
      <c r="AX1881" s="46"/>
      <c r="AY1881" s="46"/>
      <c r="AZ1881" s="46"/>
      <c r="BA1881" s="46"/>
      <c r="BB1881" s="46"/>
      <c r="BC1881" s="46"/>
      <c r="BD1881" s="46"/>
      <c r="BE1881" s="46"/>
      <c r="BF1881" s="143"/>
      <c r="BG1881" s="46"/>
      <c r="BH1881" s="46"/>
      <c r="BI1881" s="46"/>
      <c r="BJ1881" s="46"/>
      <c r="BK1881" s="46"/>
      <c r="BL1881" s="46"/>
      <c r="BM1881" s="46"/>
      <c r="BN1881" s="46"/>
      <c r="BO1881" s="46"/>
      <c r="BP1881" s="46"/>
      <c r="BQ1881" s="46"/>
      <c r="BR1881" s="46"/>
      <c r="BS1881" s="46"/>
      <c r="BT1881" s="46"/>
      <c r="BU1881" s="46"/>
      <c r="BV1881" s="46"/>
    </row>
    <row r="1882" spans="1:74" x14ac:dyDescent="0.2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  <c r="AC1882" s="46"/>
      <c r="AD1882" s="46"/>
      <c r="AE1882" s="46"/>
      <c r="AF1882" s="46"/>
      <c r="AG1882" s="46"/>
      <c r="AH1882" s="46"/>
      <c r="AI1882" s="46"/>
      <c r="AJ1882" s="46"/>
      <c r="AK1882" s="46"/>
      <c r="AL1882" s="46"/>
      <c r="AM1882" s="46"/>
      <c r="AN1882" s="46"/>
      <c r="AO1882" s="46"/>
      <c r="AP1882" s="46"/>
      <c r="AQ1882" s="46"/>
      <c r="AR1882" s="46"/>
      <c r="AS1882" s="46"/>
      <c r="AT1882" s="46"/>
      <c r="AU1882" s="46"/>
      <c r="AV1882" s="46"/>
      <c r="AW1882" s="46"/>
      <c r="AX1882" s="46"/>
      <c r="AY1882" s="46"/>
      <c r="AZ1882" s="46"/>
      <c r="BA1882" s="46"/>
      <c r="BB1882" s="46"/>
      <c r="BC1882" s="46"/>
      <c r="BD1882" s="46"/>
      <c r="BE1882" s="46"/>
      <c r="BF1882" s="143"/>
      <c r="BG1882" s="46"/>
      <c r="BH1882" s="46"/>
      <c r="BI1882" s="46"/>
      <c r="BJ1882" s="46"/>
      <c r="BK1882" s="46"/>
      <c r="BL1882" s="46"/>
      <c r="BM1882" s="46"/>
      <c r="BN1882" s="46"/>
      <c r="BO1882" s="46"/>
      <c r="BP1882" s="46"/>
      <c r="BQ1882" s="46"/>
      <c r="BR1882" s="46"/>
      <c r="BS1882" s="46"/>
      <c r="BT1882" s="46"/>
      <c r="BU1882" s="46"/>
      <c r="BV1882" s="46"/>
    </row>
    <row r="1883" spans="1:74" x14ac:dyDescent="0.2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  <c r="AA1883" s="46"/>
      <c r="AB1883" s="46"/>
      <c r="AC1883" s="46"/>
      <c r="AD1883" s="46"/>
      <c r="AE1883" s="46"/>
      <c r="AF1883" s="46"/>
      <c r="AG1883" s="46"/>
      <c r="AH1883" s="46"/>
      <c r="AI1883" s="46"/>
      <c r="AJ1883" s="46"/>
      <c r="AK1883" s="46"/>
      <c r="AL1883" s="46"/>
      <c r="AM1883" s="46"/>
      <c r="AN1883" s="46"/>
      <c r="AO1883" s="46"/>
      <c r="AP1883" s="46"/>
      <c r="AQ1883" s="46"/>
      <c r="AR1883" s="46"/>
      <c r="AS1883" s="46"/>
      <c r="AT1883" s="46"/>
      <c r="AU1883" s="46"/>
      <c r="AV1883" s="46"/>
      <c r="AW1883" s="46"/>
      <c r="AX1883" s="46"/>
      <c r="AY1883" s="46"/>
      <c r="AZ1883" s="46"/>
      <c r="BA1883" s="46"/>
      <c r="BB1883" s="46"/>
      <c r="BC1883" s="46"/>
      <c r="BD1883" s="46"/>
      <c r="BE1883" s="46"/>
      <c r="BF1883" s="143"/>
      <c r="BG1883" s="46"/>
      <c r="BH1883" s="46"/>
      <c r="BI1883" s="46"/>
      <c r="BJ1883" s="46"/>
      <c r="BK1883" s="46"/>
      <c r="BL1883" s="46"/>
      <c r="BM1883" s="46"/>
      <c r="BN1883" s="46"/>
      <c r="BO1883" s="46"/>
      <c r="BP1883" s="46"/>
      <c r="BQ1883" s="46"/>
      <c r="BR1883" s="46"/>
      <c r="BS1883" s="46"/>
      <c r="BT1883" s="46"/>
      <c r="BU1883" s="46"/>
      <c r="BV1883" s="46"/>
    </row>
    <row r="1884" spans="1:74" x14ac:dyDescent="0.2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  <c r="AA1884" s="46"/>
      <c r="AB1884" s="46"/>
      <c r="AC1884" s="46"/>
      <c r="AD1884" s="46"/>
      <c r="AE1884" s="46"/>
      <c r="AF1884" s="46"/>
      <c r="AG1884" s="46"/>
      <c r="AH1884" s="46"/>
      <c r="AI1884" s="46"/>
      <c r="AJ1884" s="46"/>
      <c r="AK1884" s="46"/>
      <c r="AL1884" s="46"/>
      <c r="AM1884" s="46"/>
      <c r="AN1884" s="46"/>
      <c r="AO1884" s="46"/>
      <c r="AP1884" s="46"/>
      <c r="AQ1884" s="46"/>
      <c r="AR1884" s="46"/>
      <c r="AS1884" s="46"/>
      <c r="AT1884" s="46"/>
      <c r="AU1884" s="46"/>
      <c r="AV1884" s="46"/>
      <c r="AW1884" s="46"/>
      <c r="AX1884" s="46"/>
      <c r="AY1884" s="46"/>
      <c r="AZ1884" s="46"/>
      <c r="BA1884" s="46"/>
      <c r="BB1884" s="46"/>
      <c r="BC1884" s="46"/>
      <c r="BD1884" s="46"/>
      <c r="BE1884" s="46"/>
      <c r="BF1884" s="143"/>
      <c r="BG1884" s="46"/>
      <c r="BH1884" s="46"/>
      <c r="BI1884" s="46"/>
      <c r="BJ1884" s="46"/>
      <c r="BK1884" s="46"/>
      <c r="BL1884" s="46"/>
      <c r="BM1884" s="46"/>
      <c r="BN1884" s="46"/>
      <c r="BO1884" s="46"/>
      <c r="BP1884" s="46"/>
      <c r="BQ1884" s="46"/>
      <c r="BR1884" s="46"/>
      <c r="BS1884" s="46"/>
      <c r="BT1884" s="46"/>
      <c r="BU1884" s="46"/>
      <c r="BV1884" s="46"/>
    </row>
    <row r="1885" spans="1:74" x14ac:dyDescent="0.2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  <c r="AA1885" s="46"/>
      <c r="AB1885" s="46"/>
      <c r="AC1885" s="46"/>
      <c r="AD1885" s="46"/>
      <c r="AE1885" s="46"/>
      <c r="AF1885" s="46"/>
      <c r="AG1885" s="46"/>
      <c r="AH1885" s="46"/>
      <c r="AI1885" s="46"/>
      <c r="AJ1885" s="46"/>
      <c r="AK1885" s="46"/>
      <c r="AL1885" s="46"/>
      <c r="AM1885" s="46"/>
      <c r="AN1885" s="46"/>
      <c r="AO1885" s="46"/>
      <c r="AP1885" s="46"/>
      <c r="AQ1885" s="46"/>
      <c r="AR1885" s="46"/>
      <c r="AS1885" s="46"/>
      <c r="AT1885" s="46"/>
      <c r="AU1885" s="46"/>
      <c r="AV1885" s="46"/>
      <c r="AW1885" s="46"/>
      <c r="AX1885" s="46"/>
      <c r="AY1885" s="46"/>
      <c r="AZ1885" s="46"/>
      <c r="BA1885" s="46"/>
      <c r="BB1885" s="46"/>
      <c r="BC1885" s="46"/>
      <c r="BD1885" s="46"/>
      <c r="BE1885" s="46"/>
      <c r="BF1885" s="143"/>
      <c r="BG1885" s="46"/>
      <c r="BH1885" s="46"/>
      <c r="BI1885" s="46"/>
      <c r="BJ1885" s="46"/>
      <c r="BK1885" s="46"/>
      <c r="BL1885" s="46"/>
      <c r="BM1885" s="46"/>
      <c r="BN1885" s="46"/>
      <c r="BO1885" s="46"/>
      <c r="BP1885" s="46"/>
      <c r="BQ1885" s="46"/>
      <c r="BR1885" s="46"/>
      <c r="BS1885" s="46"/>
      <c r="BT1885" s="46"/>
      <c r="BU1885" s="46"/>
      <c r="BV1885" s="46"/>
    </row>
    <row r="1886" spans="1:74" x14ac:dyDescent="0.2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  <c r="AA1886" s="46"/>
      <c r="AB1886" s="46"/>
      <c r="AC1886" s="46"/>
      <c r="AD1886" s="46"/>
      <c r="AE1886" s="46"/>
      <c r="AF1886" s="46"/>
      <c r="AG1886" s="46"/>
      <c r="AH1886" s="46"/>
      <c r="AI1886" s="46"/>
      <c r="AJ1886" s="46"/>
      <c r="AK1886" s="46"/>
      <c r="AL1886" s="46"/>
      <c r="AM1886" s="46"/>
      <c r="AN1886" s="46"/>
      <c r="AO1886" s="46"/>
      <c r="AP1886" s="46"/>
      <c r="AQ1886" s="46"/>
      <c r="AR1886" s="46"/>
      <c r="AS1886" s="46"/>
      <c r="AT1886" s="46"/>
      <c r="AU1886" s="46"/>
      <c r="AV1886" s="46"/>
      <c r="AW1886" s="46"/>
      <c r="AX1886" s="46"/>
      <c r="AY1886" s="46"/>
      <c r="AZ1886" s="46"/>
      <c r="BA1886" s="46"/>
      <c r="BB1886" s="46"/>
      <c r="BC1886" s="46"/>
      <c r="BD1886" s="46"/>
      <c r="BE1886" s="46"/>
      <c r="BF1886" s="143"/>
      <c r="BG1886" s="46"/>
      <c r="BH1886" s="46"/>
      <c r="BI1886" s="46"/>
      <c r="BJ1886" s="46"/>
      <c r="BK1886" s="46"/>
      <c r="BL1886" s="46"/>
      <c r="BM1886" s="46"/>
      <c r="BN1886" s="46"/>
      <c r="BO1886" s="46"/>
      <c r="BP1886" s="46"/>
      <c r="BQ1886" s="46"/>
      <c r="BR1886" s="46"/>
      <c r="BS1886" s="46"/>
      <c r="BT1886" s="46"/>
      <c r="BU1886" s="46"/>
      <c r="BV1886" s="46"/>
    </row>
    <row r="1887" spans="1:74" x14ac:dyDescent="0.2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  <c r="AA1887" s="46"/>
      <c r="AB1887" s="46"/>
      <c r="AC1887" s="46"/>
      <c r="AD1887" s="46"/>
      <c r="AE1887" s="46"/>
      <c r="AF1887" s="46"/>
      <c r="AG1887" s="46"/>
      <c r="AH1887" s="46"/>
      <c r="AI1887" s="46"/>
      <c r="AJ1887" s="46"/>
      <c r="AK1887" s="46"/>
      <c r="AL1887" s="46"/>
      <c r="AM1887" s="46"/>
      <c r="AN1887" s="46"/>
      <c r="AO1887" s="46"/>
      <c r="AP1887" s="46"/>
      <c r="AQ1887" s="46"/>
      <c r="AR1887" s="46"/>
      <c r="AS1887" s="46"/>
      <c r="AT1887" s="46"/>
      <c r="AU1887" s="46"/>
      <c r="AV1887" s="46"/>
      <c r="AW1887" s="46"/>
      <c r="AX1887" s="46"/>
      <c r="AY1887" s="46"/>
      <c r="AZ1887" s="46"/>
      <c r="BA1887" s="46"/>
      <c r="BB1887" s="46"/>
      <c r="BC1887" s="46"/>
      <c r="BD1887" s="46"/>
      <c r="BE1887" s="46"/>
      <c r="BF1887" s="143"/>
      <c r="BG1887" s="46"/>
      <c r="BH1887" s="46"/>
      <c r="BI1887" s="46"/>
      <c r="BJ1887" s="46"/>
      <c r="BK1887" s="46"/>
      <c r="BL1887" s="46"/>
      <c r="BM1887" s="46"/>
      <c r="BN1887" s="46"/>
      <c r="BO1887" s="46"/>
      <c r="BP1887" s="46"/>
      <c r="BQ1887" s="46"/>
      <c r="BR1887" s="46"/>
      <c r="BS1887" s="46"/>
      <c r="BT1887" s="46"/>
      <c r="BU1887" s="46"/>
      <c r="BV1887" s="46"/>
    </row>
    <row r="1888" spans="1:74" x14ac:dyDescent="0.2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  <c r="AA1888" s="46"/>
      <c r="AB1888" s="46"/>
      <c r="AC1888" s="46"/>
      <c r="AD1888" s="46"/>
      <c r="AE1888" s="46"/>
      <c r="AF1888" s="46"/>
      <c r="AG1888" s="46"/>
      <c r="AH1888" s="46"/>
      <c r="AI1888" s="46"/>
      <c r="AJ1888" s="46"/>
      <c r="AK1888" s="46"/>
      <c r="AL1888" s="46"/>
      <c r="AM1888" s="46"/>
      <c r="AN1888" s="46"/>
      <c r="AO1888" s="46"/>
      <c r="AP1888" s="46"/>
      <c r="AQ1888" s="46"/>
      <c r="AR1888" s="46"/>
      <c r="AS1888" s="46"/>
      <c r="AT1888" s="46"/>
      <c r="AU1888" s="46"/>
      <c r="AV1888" s="46"/>
      <c r="AW1888" s="46"/>
      <c r="AX1888" s="46"/>
      <c r="AY1888" s="46"/>
      <c r="AZ1888" s="46"/>
      <c r="BA1888" s="46"/>
      <c r="BB1888" s="46"/>
      <c r="BC1888" s="46"/>
      <c r="BD1888" s="46"/>
      <c r="BE1888" s="46"/>
      <c r="BF1888" s="143"/>
      <c r="BG1888" s="46"/>
      <c r="BH1888" s="46"/>
      <c r="BI1888" s="46"/>
      <c r="BJ1888" s="46"/>
      <c r="BK1888" s="46"/>
      <c r="BL1888" s="46"/>
      <c r="BM1888" s="46"/>
      <c r="BN1888" s="46"/>
      <c r="BO1888" s="46"/>
      <c r="BP1888" s="46"/>
      <c r="BQ1888" s="46"/>
      <c r="BR1888" s="46"/>
      <c r="BS1888" s="46"/>
      <c r="BT1888" s="46"/>
      <c r="BU1888" s="46"/>
      <c r="BV1888" s="46"/>
    </row>
    <row r="1889" spans="1:74" x14ac:dyDescent="0.2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  <c r="AA1889" s="46"/>
      <c r="AB1889" s="46"/>
      <c r="AC1889" s="46"/>
      <c r="AD1889" s="46"/>
      <c r="AE1889" s="46"/>
      <c r="AF1889" s="46"/>
      <c r="AG1889" s="46"/>
      <c r="AH1889" s="46"/>
      <c r="AI1889" s="46"/>
      <c r="AJ1889" s="46"/>
      <c r="AK1889" s="46"/>
      <c r="AL1889" s="46"/>
      <c r="AM1889" s="46"/>
      <c r="AN1889" s="46"/>
      <c r="AO1889" s="46"/>
      <c r="AP1889" s="46"/>
      <c r="AQ1889" s="46"/>
      <c r="AR1889" s="46"/>
      <c r="AS1889" s="46"/>
      <c r="AT1889" s="46"/>
      <c r="AU1889" s="46"/>
      <c r="AV1889" s="46"/>
      <c r="AW1889" s="46"/>
      <c r="AX1889" s="46"/>
      <c r="AY1889" s="46"/>
      <c r="AZ1889" s="46"/>
      <c r="BA1889" s="46"/>
      <c r="BB1889" s="46"/>
      <c r="BC1889" s="46"/>
      <c r="BD1889" s="46"/>
      <c r="BE1889" s="46"/>
      <c r="BF1889" s="143"/>
      <c r="BG1889" s="46"/>
      <c r="BH1889" s="46"/>
      <c r="BI1889" s="46"/>
      <c r="BJ1889" s="46"/>
      <c r="BK1889" s="46"/>
      <c r="BL1889" s="46"/>
      <c r="BM1889" s="46"/>
      <c r="BN1889" s="46"/>
      <c r="BO1889" s="46"/>
      <c r="BP1889" s="46"/>
      <c r="BQ1889" s="46"/>
      <c r="BR1889" s="46"/>
      <c r="BS1889" s="46"/>
      <c r="BT1889" s="46"/>
      <c r="BU1889" s="46"/>
      <c r="BV1889" s="46"/>
    </row>
    <row r="1890" spans="1:74" x14ac:dyDescent="0.2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  <c r="AC1890" s="46"/>
      <c r="AD1890" s="46"/>
      <c r="AE1890" s="46"/>
      <c r="AF1890" s="46"/>
      <c r="AG1890" s="46"/>
      <c r="AH1890" s="46"/>
      <c r="AI1890" s="46"/>
      <c r="AJ1890" s="46"/>
      <c r="AK1890" s="46"/>
      <c r="AL1890" s="46"/>
      <c r="AM1890" s="46"/>
      <c r="AN1890" s="46"/>
      <c r="AO1890" s="46"/>
      <c r="AP1890" s="46"/>
      <c r="AQ1890" s="46"/>
      <c r="AR1890" s="46"/>
      <c r="AS1890" s="46"/>
      <c r="AT1890" s="46"/>
      <c r="AU1890" s="46"/>
      <c r="AV1890" s="46"/>
      <c r="AW1890" s="46"/>
      <c r="AX1890" s="46"/>
      <c r="AY1890" s="46"/>
      <c r="AZ1890" s="46"/>
      <c r="BA1890" s="46"/>
      <c r="BB1890" s="46"/>
      <c r="BC1890" s="46"/>
      <c r="BD1890" s="46"/>
      <c r="BE1890" s="46"/>
      <c r="BF1890" s="143"/>
      <c r="BG1890" s="46"/>
      <c r="BH1890" s="46"/>
      <c r="BI1890" s="46"/>
      <c r="BJ1890" s="46"/>
      <c r="BK1890" s="46"/>
      <c r="BL1890" s="46"/>
      <c r="BM1890" s="46"/>
      <c r="BN1890" s="46"/>
      <c r="BO1890" s="46"/>
      <c r="BP1890" s="46"/>
      <c r="BQ1890" s="46"/>
      <c r="BR1890" s="46"/>
      <c r="BS1890" s="46"/>
      <c r="BT1890" s="46"/>
      <c r="BU1890" s="46"/>
      <c r="BV1890" s="46"/>
    </row>
    <row r="1891" spans="1:74" x14ac:dyDescent="0.2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  <c r="AA1891" s="46"/>
      <c r="AB1891" s="46"/>
      <c r="AC1891" s="46"/>
      <c r="AD1891" s="46"/>
      <c r="AE1891" s="46"/>
      <c r="AF1891" s="46"/>
      <c r="AG1891" s="46"/>
      <c r="AH1891" s="46"/>
      <c r="AI1891" s="46"/>
      <c r="AJ1891" s="46"/>
      <c r="AK1891" s="46"/>
      <c r="AL1891" s="46"/>
      <c r="AM1891" s="46"/>
      <c r="AN1891" s="46"/>
      <c r="AO1891" s="46"/>
      <c r="AP1891" s="46"/>
      <c r="AQ1891" s="46"/>
      <c r="AR1891" s="46"/>
      <c r="AS1891" s="46"/>
      <c r="AT1891" s="46"/>
      <c r="AU1891" s="46"/>
      <c r="AV1891" s="46"/>
      <c r="AW1891" s="46"/>
      <c r="AX1891" s="46"/>
      <c r="AY1891" s="46"/>
      <c r="AZ1891" s="46"/>
      <c r="BA1891" s="46"/>
      <c r="BB1891" s="46"/>
      <c r="BC1891" s="46"/>
      <c r="BD1891" s="46"/>
      <c r="BE1891" s="46"/>
      <c r="BF1891" s="143"/>
      <c r="BG1891" s="46"/>
      <c r="BH1891" s="46"/>
      <c r="BI1891" s="46"/>
      <c r="BJ1891" s="46"/>
      <c r="BK1891" s="46"/>
      <c r="BL1891" s="46"/>
      <c r="BM1891" s="46"/>
      <c r="BN1891" s="46"/>
      <c r="BO1891" s="46"/>
      <c r="BP1891" s="46"/>
      <c r="BQ1891" s="46"/>
      <c r="BR1891" s="46"/>
      <c r="BS1891" s="46"/>
      <c r="BT1891" s="46"/>
      <c r="BU1891" s="46"/>
      <c r="BV1891" s="46"/>
    </row>
    <row r="1892" spans="1:74" x14ac:dyDescent="0.2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  <c r="AA1892" s="46"/>
      <c r="AB1892" s="46"/>
      <c r="AC1892" s="46"/>
      <c r="AD1892" s="46"/>
      <c r="AE1892" s="46"/>
      <c r="AF1892" s="46"/>
      <c r="AG1892" s="46"/>
      <c r="AH1892" s="46"/>
      <c r="AI1892" s="46"/>
      <c r="AJ1892" s="46"/>
      <c r="AK1892" s="46"/>
      <c r="AL1892" s="46"/>
      <c r="AM1892" s="46"/>
      <c r="AN1892" s="46"/>
      <c r="AO1892" s="46"/>
      <c r="AP1892" s="46"/>
      <c r="AQ1892" s="46"/>
      <c r="AR1892" s="46"/>
      <c r="AS1892" s="46"/>
      <c r="AT1892" s="46"/>
      <c r="AU1892" s="46"/>
      <c r="AV1892" s="46"/>
      <c r="AW1892" s="46"/>
      <c r="AX1892" s="46"/>
      <c r="AY1892" s="46"/>
      <c r="AZ1892" s="46"/>
      <c r="BA1892" s="46"/>
      <c r="BB1892" s="46"/>
      <c r="BC1892" s="46"/>
      <c r="BD1892" s="46"/>
      <c r="BE1892" s="46"/>
      <c r="BF1892" s="143"/>
      <c r="BG1892" s="46"/>
      <c r="BH1892" s="46"/>
      <c r="BI1892" s="46"/>
      <c r="BJ1892" s="46"/>
      <c r="BK1892" s="46"/>
      <c r="BL1892" s="46"/>
      <c r="BM1892" s="46"/>
      <c r="BN1892" s="46"/>
      <c r="BO1892" s="46"/>
      <c r="BP1892" s="46"/>
      <c r="BQ1892" s="46"/>
      <c r="BR1892" s="46"/>
      <c r="BS1892" s="46"/>
      <c r="BT1892" s="46"/>
      <c r="BU1892" s="46"/>
      <c r="BV1892" s="46"/>
    </row>
    <row r="1893" spans="1:74" x14ac:dyDescent="0.2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  <c r="AA1893" s="46"/>
      <c r="AB1893" s="46"/>
      <c r="AC1893" s="46"/>
      <c r="AD1893" s="46"/>
      <c r="AE1893" s="46"/>
      <c r="AF1893" s="46"/>
      <c r="AG1893" s="46"/>
      <c r="AH1893" s="46"/>
      <c r="AI1893" s="46"/>
      <c r="AJ1893" s="46"/>
      <c r="AK1893" s="46"/>
      <c r="AL1893" s="46"/>
      <c r="AM1893" s="46"/>
      <c r="AN1893" s="46"/>
      <c r="AO1893" s="46"/>
      <c r="AP1893" s="46"/>
      <c r="AQ1893" s="46"/>
      <c r="AR1893" s="46"/>
      <c r="AS1893" s="46"/>
      <c r="AT1893" s="46"/>
      <c r="AU1893" s="46"/>
      <c r="AV1893" s="46"/>
      <c r="AW1893" s="46"/>
      <c r="AX1893" s="46"/>
      <c r="AY1893" s="46"/>
      <c r="AZ1893" s="46"/>
      <c r="BA1893" s="46"/>
      <c r="BB1893" s="46"/>
      <c r="BC1893" s="46"/>
      <c r="BD1893" s="46"/>
      <c r="BE1893" s="46"/>
      <c r="BF1893" s="143"/>
      <c r="BG1893" s="46"/>
      <c r="BH1893" s="46"/>
      <c r="BI1893" s="46"/>
      <c r="BJ1893" s="46"/>
      <c r="BK1893" s="46"/>
      <c r="BL1893" s="46"/>
      <c r="BM1893" s="46"/>
      <c r="BN1893" s="46"/>
      <c r="BO1893" s="46"/>
      <c r="BP1893" s="46"/>
      <c r="BQ1893" s="46"/>
      <c r="BR1893" s="46"/>
      <c r="BS1893" s="46"/>
      <c r="BT1893" s="46"/>
      <c r="BU1893" s="46"/>
      <c r="BV1893" s="46"/>
    </row>
    <row r="1894" spans="1:74" x14ac:dyDescent="0.2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  <c r="AA1894" s="46"/>
      <c r="AB1894" s="46"/>
      <c r="AC1894" s="46"/>
      <c r="AD1894" s="46"/>
      <c r="AE1894" s="46"/>
      <c r="AF1894" s="46"/>
      <c r="AG1894" s="46"/>
      <c r="AH1894" s="46"/>
      <c r="AI1894" s="46"/>
      <c r="AJ1894" s="46"/>
      <c r="AK1894" s="46"/>
      <c r="AL1894" s="46"/>
      <c r="AM1894" s="46"/>
      <c r="AN1894" s="46"/>
      <c r="AO1894" s="46"/>
      <c r="AP1894" s="46"/>
      <c r="AQ1894" s="46"/>
      <c r="AR1894" s="46"/>
      <c r="AS1894" s="46"/>
      <c r="AT1894" s="46"/>
      <c r="AU1894" s="46"/>
      <c r="AV1894" s="46"/>
      <c r="AW1894" s="46"/>
      <c r="AX1894" s="46"/>
      <c r="AY1894" s="46"/>
      <c r="AZ1894" s="46"/>
      <c r="BA1894" s="46"/>
      <c r="BB1894" s="46"/>
      <c r="BC1894" s="46"/>
      <c r="BD1894" s="46"/>
      <c r="BE1894" s="46"/>
      <c r="BF1894" s="143"/>
      <c r="BG1894" s="46"/>
      <c r="BH1894" s="46"/>
      <c r="BI1894" s="46"/>
      <c r="BJ1894" s="46"/>
      <c r="BK1894" s="46"/>
      <c r="BL1894" s="46"/>
      <c r="BM1894" s="46"/>
      <c r="BN1894" s="46"/>
      <c r="BO1894" s="46"/>
      <c r="BP1894" s="46"/>
      <c r="BQ1894" s="46"/>
      <c r="BR1894" s="46"/>
      <c r="BS1894" s="46"/>
      <c r="BT1894" s="46"/>
      <c r="BU1894" s="46"/>
      <c r="BV1894" s="46"/>
    </row>
    <row r="1895" spans="1:74" x14ac:dyDescent="0.2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  <c r="AA1895" s="46"/>
      <c r="AB1895" s="46"/>
      <c r="AC1895" s="46"/>
      <c r="AD1895" s="46"/>
      <c r="AE1895" s="46"/>
      <c r="AF1895" s="46"/>
      <c r="AG1895" s="46"/>
      <c r="AH1895" s="46"/>
      <c r="AI1895" s="46"/>
      <c r="AJ1895" s="46"/>
      <c r="AK1895" s="46"/>
      <c r="AL1895" s="46"/>
      <c r="AM1895" s="46"/>
      <c r="AN1895" s="46"/>
      <c r="AO1895" s="46"/>
      <c r="AP1895" s="46"/>
      <c r="AQ1895" s="46"/>
      <c r="AR1895" s="46"/>
      <c r="AS1895" s="46"/>
      <c r="AT1895" s="46"/>
      <c r="AU1895" s="46"/>
      <c r="AV1895" s="46"/>
      <c r="AW1895" s="46"/>
      <c r="AX1895" s="46"/>
      <c r="AY1895" s="46"/>
      <c r="AZ1895" s="46"/>
      <c r="BA1895" s="46"/>
      <c r="BB1895" s="46"/>
      <c r="BC1895" s="46"/>
      <c r="BD1895" s="46"/>
      <c r="BE1895" s="46"/>
      <c r="BF1895" s="143"/>
      <c r="BG1895" s="46"/>
      <c r="BH1895" s="46"/>
      <c r="BI1895" s="46"/>
      <c r="BJ1895" s="46"/>
      <c r="BK1895" s="46"/>
      <c r="BL1895" s="46"/>
      <c r="BM1895" s="46"/>
      <c r="BN1895" s="46"/>
      <c r="BO1895" s="46"/>
      <c r="BP1895" s="46"/>
      <c r="BQ1895" s="46"/>
      <c r="BR1895" s="46"/>
      <c r="BS1895" s="46"/>
      <c r="BT1895" s="46"/>
      <c r="BU1895" s="46"/>
      <c r="BV1895" s="46"/>
    </row>
    <row r="1896" spans="1:74" x14ac:dyDescent="0.2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  <c r="AA1896" s="46"/>
      <c r="AB1896" s="46"/>
      <c r="AC1896" s="46"/>
      <c r="AD1896" s="46"/>
      <c r="AE1896" s="46"/>
      <c r="AF1896" s="46"/>
      <c r="AG1896" s="46"/>
      <c r="AH1896" s="46"/>
      <c r="AI1896" s="46"/>
      <c r="AJ1896" s="46"/>
      <c r="AK1896" s="46"/>
      <c r="AL1896" s="46"/>
      <c r="AM1896" s="46"/>
      <c r="AN1896" s="46"/>
      <c r="AO1896" s="46"/>
      <c r="AP1896" s="46"/>
      <c r="AQ1896" s="46"/>
      <c r="AR1896" s="46"/>
      <c r="AS1896" s="46"/>
      <c r="AT1896" s="46"/>
      <c r="AU1896" s="46"/>
      <c r="AV1896" s="46"/>
      <c r="AW1896" s="46"/>
      <c r="AX1896" s="46"/>
      <c r="AY1896" s="46"/>
      <c r="AZ1896" s="46"/>
      <c r="BA1896" s="46"/>
      <c r="BB1896" s="46"/>
      <c r="BC1896" s="46"/>
      <c r="BD1896" s="46"/>
      <c r="BE1896" s="46"/>
      <c r="BF1896" s="143"/>
      <c r="BG1896" s="46"/>
      <c r="BH1896" s="46"/>
      <c r="BI1896" s="46"/>
      <c r="BJ1896" s="46"/>
      <c r="BK1896" s="46"/>
      <c r="BL1896" s="46"/>
      <c r="BM1896" s="46"/>
      <c r="BN1896" s="46"/>
      <c r="BO1896" s="46"/>
      <c r="BP1896" s="46"/>
      <c r="BQ1896" s="46"/>
      <c r="BR1896" s="46"/>
      <c r="BS1896" s="46"/>
      <c r="BT1896" s="46"/>
      <c r="BU1896" s="46"/>
      <c r="BV1896" s="46"/>
    </row>
    <row r="1897" spans="1:74" x14ac:dyDescent="0.2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  <c r="AA1897" s="46"/>
      <c r="AB1897" s="46"/>
      <c r="AC1897" s="46"/>
      <c r="AD1897" s="46"/>
      <c r="AE1897" s="46"/>
      <c r="AF1897" s="46"/>
      <c r="AG1897" s="46"/>
      <c r="AH1897" s="46"/>
      <c r="AI1897" s="46"/>
      <c r="AJ1897" s="46"/>
      <c r="AK1897" s="46"/>
      <c r="AL1897" s="46"/>
      <c r="AM1897" s="46"/>
      <c r="AN1897" s="46"/>
      <c r="AO1897" s="46"/>
      <c r="AP1897" s="46"/>
      <c r="AQ1897" s="46"/>
      <c r="AR1897" s="46"/>
      <c r="AS1897" s="46"/>
      <c r="AT1897" s="46"/>
      <c r="AU1897" s="46"/>
      <c r="AV1897" s="46"/>
      <c r="AW1897" s="46"/>
      <c r="AX1897" s="46"/>
      <c r="AY1897" s="46"/>
      <c r="AZ1897" s="46"/>
      <c r="BA1897" s="46"/>
      <c r="BB1897" s="46"/>
      <c r="BC1897" s="46"/>
      <c r="BD1897" s="46"/>
      <c r="BE1897" s="46"/>
      <c r="BF1897" s="143"/>
      <c r="BG1897" s="46"/>
      <c r="BH1897" s="46"/>
      <c r="BI1897" s="46"/>
      <c r="BJ1897" s="46"/>
      <c r="BK1897" s="46"/>
      <c r="BL1897" s="46"/>
      <c r="BM1897" s="46"/>
      <c r="BN1897" s="46"/>
      <c r="BO1897" s="46"/>
      <c r="BP1897" s="46"/>
      <c r="BQ1897" s="46"/>
      <c r="BR1897" s="46"/>
      <c r="BS1897" s="46"/>
      <c r="BT1897" s="46"/>
      <c r="BU1897" s="46"/>
      <c r="BV1897" s="46"/>
    </row>
    <row r="1898" spans="1:74" x14ac:dyDescent="0.2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  <c r="AA1898" s="46"/>
      <c r="AB1898" s="46"/>
      <c r="AC1898" s="46"/>
      <c r="AD1898" s="46"/>
      <c r="AE1898" s="46"/>
      <c r="AF1898" s="46"/>
      <c r="AG1898" s="46"/>
      <c r="AH1898" s="46"/>
      <c r="AI1898" s="46"/>
      <c r="AJ1898" s="46"/>
      <c r="AK1898" s="46"/>
      <c r="AL1898" s="46"/>
      <c r="AM1898" s="46"/>
      <c r="AN1898" s="46"/>
      <c r="AO1898" s="46"/>
      <c r="AP1898" s="46"/>
      <c r="AQ1898" s="46"/>
      <c r="AR1898" s="46"/>
      <c r="AS1898" s="46"/>
      <c r="AT1898" s="46"/>
      <c r="AU1898" s="46"/>
      <c r="AV1898" s="46"/>
      <c r="AW1898" s="46"/>
      <c r="AX1898" s="46"/>
      <c r="AY1898" s="46"/>
      <c r="AZ1898" s="46"/>
      <c r="BA1898" s="46"/>
      <c r="BB1898" s="46"/>
      <c r="BC1898" s="46"/>
      <c r="BD1898" s="46"/>
      <c r="BE1898" s="46"/>
      <c r="BF1898" s="143"/>
      <c r="BG1898" s="46"/>
      <c r="BH1898" s="46"/>
      <c r="BI1898" s="46"/>
      <c r="BJ1898" s="46"/>
      <c r="BK1898" s="46"/>
      <c r="BL1898" s="46"/>
      <c r="BM1898" s="46"/>
      <c r="BN1898" s="46"/>
      <c r="BO1898" s="46"/>
      <c r="BP1898" s="46"/>
      <c r="BQ1898" s="46"/>
      <c r="BR1898" s="46"/>
      <c r="BS1898" s="46"/>
      <c r="BT1898" s="46"/>
      <c r="BU1898" s="46"/>
      <c r="BV1898" s="46"/>
    </row>
    <row r="1899" spans="1:74" x14ac:dyDescent="0.2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  <c r="AA1899" s="46"/>
      <c r="AB1899" s="46"/>
      <c r="AC1899" s="46"/>
      <c r="AD1899" s="46"/>
      <c r="AE1899" s="46"/>
      <c r="AF1899" s="46"/>
      <c r="AG1899" s="46"/>
      <c r="AH1899" s="46"/>
      <c r="AI1899" s="46"/>
      <c r="AJ1899" s="46"/>
      <c r="AK1899" s="46"/>
      <c r="AL1899" s="46"/>
      <c r="AM1899" s="46"/>
      <c r="AN1899" s="46"/>
      <c r="AO1899" s="46"/>
      <c r="AP1899" s="46"/>
      <c r="AQ1899" s="46"/>
      <c r="AR1899" s="46"/>
      <c r="AS1899" s="46"/>
      <c r="AT1899" s="46"/>
      <c r="AU1899" s="46"/>
      <c r="AV1899" s="46"/>
      <c r="AW1899" s="46"/>
      <c r="AX1899" s="46"/>
      <c r="AY1899" s="46"/>
      <c r="AZ1899" s="46"/>
      <c r="BA1899" s="46"/>
      <c r="BB1899" s="46"/>
      <c r="BC1899" s="46"/>
      <c r="BD1899" s="46"/>
      <c r="BE1899" s="46"/>
      <c r="BF1899" s="143"/>
      <c r="BG1899" s="46"/>
      <c r="BH1899" s="46"/>
      <c r="BI1899" s="46"/>
      <c r="BJ1899" s="46"/>
      <c r="BK1899" s="46"/>
      <c r="BL1899" s="46"/>
      <c r="BM1899" s="46"/>
      <c r="BN1899" s="46"/>
      <c r="BO1899" s="46"/>
      <c r="BP1899" s="46"/>
      <c r="BQ1899" s="46"/>
      <c r="BR1899" s="46"/>
      <c r="BS1899" s="46"/>
      <c r="BT1899" s="46"/>
      <c r="BU1899" s="46"/>
      <c r="BV1899" s="46"/>
    </row>
    <row r="1900" spans="1:74" x14ac:dyDescent="0.2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  <c r="AA1900" s="46"/>
      <c r="AB1900" s="46"/>
      <c r="AC1900" s="46"/>
      <c r="AD1900" s="46"/>
      <c r="AE1900" s="46"/>
      <c r="AF1900" s="46"/>
      <c r="AG1900" s="46"/>
      <c r="AH1900" s="46"/>
      <c r="AI1900" s="46"/>
      <c r="AJ1900" s="46"/>
      <c r="AK1900" s="46"/>
      <c r="AL1900" s="46"/>
      <c r="AM1900" s="46"/>
      <c r="AN1900" s="46"/>
      <c r="AO1900" s="46"/>
      <c r="AP1900" s="46"/>
      <c r="AQ1900" s="46"/>
      <c r="AR1900" s="46"/>
      <c r="AS1900" s="46"/>
      <c r="AT1900" s="46"/>
      <c r="AU1900" s="46"/>
      <c r="AV1900" s="46"/>
      <c r="AW1900" s="46"/>
      <c r="AX1900" s="46"/>
      <c r="AY1900" s="46"/>
      <c r="AZ1900" s="46"/>
      <c r="BA1900" s="46"/>
      <c r="BB1900" s="46"/>
      <c r="BC1900" s="46"/>
      <c r="BD1900" s="46"/>
      <c r="BE1900" s="46"/>
      <c r="BF1900" s="143"/>
      <c r="BG1900" s="46"/>
      <c r="BH1900" s="46"/>
      <c r="BI1900" s="46"/>
      <c r="BJ1900" s="46"/>
      <c r="BK1900" s="46"/>
      <c r="BL1900" s="46"/>
      <c r="BM1900" s="46"/>
      <c r="BN1900" s="46"/>
      <c r="BO1900" s="46"/>
      <c r="BP1900" s="46"/>
      <c r="BQ1900" s="46"/>
      <c r="BR1900" s="46"/>
      <c r="BS1900" s="46"/>
      <c r="BT1900" s="46"/>
      <c r="BU1900" s="46"/>
      <c r="BV1900" s="46"/>
    </row>
    <row r="1901" spans="1:74" x14ac:dyDescent="0.2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  <c r="AA1901" s="46"/>
      <c r="AB1901" s="46"/>
      <c r="AC1901" s="46"/>
      <c r="AD1901" s="46"/>
      <c r="AE1901" s="46"/>
      <c r="AF1901" s="46"/>
      <c r="AG1901" s="46"/>
      <c r="AH1901" s="46"/>
      <c r="AI1901" s="46"/>
      <c r="AJ1901" s="46"/>
      <c r="AK1901" s="46"/>
      <c r="AL1901" s="46"/>
      <c r="AM1901" s="46"/>
      <c r="AN1901" s="46"/>
      <c r="AO1901" s="46"/>
      <c r="AP1901" s="46"/>
      <c r="AQ1901" s="46"/>
      <c r="AR1901" s="46"/>
      <c r="AS1901" s="46"/>
      <c r="AT1901" s="46"/>
      <c r="AU1901" s="46"/>
      <c r="AV1901" s="46"/>
      <c r="AW1901" s="46"/>
      <c r="AX1901" s="46"/>
      <c r="AY1901" s="46"/>
      <c r="AZ1901" s="46"/>
      <c r="BA1901" s="46"/>
      <c r="BB1901" s="46"/>
      <c r="BC1901" s="46"/>
      <c r="BD1901" s="46"/>
      <c r="BE1901" s="46"/>
      <c r="BF1901" s="143"/>
      <c r="BG1901" s="46"/>
      <c r="BH1901" s="46"/>
      <c r="BI1901" s="46"/>
      <c r="BJ1901" s="46"/>
      <c r="BK1901" s="46"/>
      <c r="BL1901" s="46"/>
      <c r="BM1901" s="46"/>
      <c r="BN1901" s="46"/>
      <c r="BO1901" s="46"/>
      <c r="BP1901" s="46"/>
      <c r="BQ1901" s="46"/>
      <c r="BR1901" s="46"/>
      <c r="BS1901" s="46"/>
      <c r="BT1901" s="46"/>
      <c r="BU1901" s="46"/>
      <c r="BV1901" s="46"/>
    </row>
    <row r="1902" spans="1:74" x14ac:dyDescent="0.2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  <c r="AA1902" s="46"/>
      <c r="AB1902" s="46"/>
      <c r="AC1902" s="46"/>
      <c r="AD1902" s="46"/>
      <c r="AE1902" s="46"/>
      <c r="AF1902" s="46"/>
      <c r="AG1902" s="46"/>
      <c r="AH1902" s="46"/>
      <c r="AI1902" s="46"/>
      <c r="AJ1902" s="46"/>
      <c r="AK1902" s="46"/>
      <c r="AL1902" s="46"/>
      <c r="AM1902" s="46"/>
      <c r="AN1902" s="46"/>
      <c r="AO1902" s="46"/>
      <c r="AP1902" s="46"/>
      <c r="AQ1902" s="46"/>
      <c r="AR1902" s="46"/>
      <c r="AS1902" s="46"/>
      <c r="AT1902" s="46"/>
      <c r="AU1902" s="46"/>
      <c r="AV1902" s="46"/>
      <c r="AW1902" s="46"/>
      <c r="AX1902" s="46"/>
      <c r="AY1902" s="46"/>
      <c r="AZ1902" s="46"/>
      <c r="BA1902" s="46"/>
      <c r="BB1902" s="46"/>
      <c r="BC1902" s="46"/>
      <c r="BD1902" s="46"/>
      <c r="BE1902" s="46"/>
      <c r="BF1902" s="143"/>
      <c r="BG1902" s="46"/>
      <c r="BH1902" s="46"/>
      <c r="BI1902" s="46"/>
      <c r="BJ1902" s="46"/>
      <c r="BK1902" s="46"/>
      <c r="BL1902" s="46"/>
      <c r="BM1902" s="46"/>
      <c r="BN1902" s="46"/>
      <c r="BO1902" s="46"/>
      <c r="BP1902" s="46"/>
      <c r="BQ1902" s="46"/>
      <c r="BR1902" s="46"/>
      <c r="BS1902" s="46"/>
      <c r="BT1902" s="46"/>
      <c r="BU1902" s="46"/>
      <c r="BV1902" s="46"/>
    </row>
    <row r="1903" spans="1:74" x14ac:dyDescent="0.2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46"/>
      <c r="AD1903" s="46"/>
      <c r="AE1903" s="46"/>
      <c r="AF1903" s="46"/>
      <c r="AG1903" s="46"/>
      <c r="AH1903" s="46"/>
      <c r="AI1903" s="46"/>
      <c r="AJ1903" s="46"/>
      <c r="AK1903" s="46"/>
      <c r="AL1903" s="46"/>
      <c r="AM1903" s="46"/>
      <c r="AN1903" s="46"/>
      <c r="AO1903" s="46"/>
      <c r="AP1903" s="46"/>
      <c r="AQ1903" s="46"/>
      <c r="AR1903" s="46"/>
      <c r="AS1903" s="46"/>
      <c r="AT1903" s="46"/>
      <c r="AU1903" s="46"/>
      <c r="AV1903" s="46"/>
      <c r="AW1903" s="46"/>
      <c r="AX1903" s="46"/>
      <c r="AY1903" s="46"/>
      <c r="AZ1903" s="46"/>
      <c r="BA1903" s="46"/>
      <c r="BB1903" s="46"/>
      <c r="BC1903" s="46"/>
      <c r="BD1903" s="46"/>
      <c r="BE1903" s="46"/>
      <c r="BF1903" s="143"/>
      <c r="BG1903" s="46"/>
      <c r="BH1903" s="46"/>
      <c r="BI1903" s="46"/>
      <c r="BJ1903" s="46"/>
      <c r="BK1903" s="46"/>
      <c r="BL1903" s="46"/>
      <c r="BM1903" s="46"/>
      <c r="BN1903" s="46"/>
      <c r="BO1903" s="46"/>
      <c r="BP1903" s="46"/>
      <c r="BQ1903" s="46"/>
      <c r="BR1903" s="46"/>
      <c r="BS1903" s="46"/>
      <c r="BT1903" s="46"/>
      <c r="BU1903" s="46"/>
      <c r="BV1903" s="46"/>
    </row>
    <row r="1904" spans="1:74" x14ac:dyDescent="0.2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  <c r="AA1904" s="46"/>
      <c r="AB1904" s="46"/>
      <c r="AC1904" s="46"/>
      <c r="AD1904" s="46"/>
      <c r="AE1904" s="46"/>
      <c r="AF1904" s="46"/>
      <c r="AG1904" s="46"/>
      <c r="AH1904" s="46"/>
      <c r="AI1904" s="46"/>
      <c r="AJ1904" s="46"/>
      <c r="AK1904" s="46"/>
      <c r="AL1904" s="46"/>
      <c r="AM1904" s="46"/>
      <c r="AN1904" s="46"/>
      <c r="AO1904" s="46"/>
      <c r="AP1904" s="46"/>
      <c r="AQ1904" s="46"/>
      <c r="AR1904" s="46"/>
      <c r="AS1904" s="46"/>
      <c r="AT1904" s="46"/>
      <c r="AU1904" s="46"/>
      <c r="AV1904" s="46"/>
      <c r="AW1904" s="46"/>
      <c r="AX1904" s="46"/>
      <c r="AY1904" s="46"/>
      <c r="AZ1904" s="46"/>
      <c r="BA1904" s="46"/>
      <c r="BB1904" s="46"/>
      <c r="BC1904" s="46"/>
      <c r="BD1904" s="46"/>
      <c r="BE1904" s="46"/>
      <c r="BF1904" s="143"/>
      <c r="BG1904" s="46"/>
      <c r="BH1904" s="46"/>
      <c r="BI1904" s="46"/>
      <c r="BJ1904" s="46"/>
      <c r="BK1904" s="46"/>
      <c r="BL1904" s="46"/>
      <c r="BM1904" s="46"/>
      <c r="BN1904" s="46"/>
      <c r="BO1904" s="46"/>
      <c r="BP1904" s="46"/>
      <c r="BQ1904" s="46"/>
      <c r="BR1904" s="46"/>
      <c r="BS1904" s="46"/>
      <c r="BT1904" s="46"/>
      <c r="BU1904" s="46"/>
      <c r="BV1904" s="46"/>
    </row>
    <row r="1905" spans="1:74" x14ac:dyDescent="0.2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  <c r="AA1905" s="46"/>
      <c r="AB1905" s="46"/>
      <c r="AC1905" s="46"/>
      <c r="AD1905" s="46"/>
      <c r="AE1905" s="46"/>
      <c r="AF1905" s="46"/>
      <c r="AG1905" s="46"/>
      <c r="AH1905" s="46"/>
      <c r="AI1905" s="46"/>
      <c r="AJ1905" s="46"/>
      <c r="AK1905" s="46"/>
      <c r="AL1905" s="46"/>
      <c r="AM1905" s="46"/>
      <c r="AN1905" s="46"/>
      <c r="AO1905" s="46"/>
      <c r="AP1905" s="46"/>
      <c r="AQ1905" s="46"/>
      <c r="AR1905" s="46"/>
      <c r="AS1905" s="46"/>
      <c r="AT1905" s="46"/>
      <c r="AU1905" s="46"/>
      <c r="AV1905" s="46"/>
      <c r="AW1905" s="46"/>
      <c r="AX1905" s="46"/>
      <c r="AY1905" s="46"/>
      <c r="AZ1905" s="46"/>
      <c r="BA1905" s="46"/>
      <c r="BB1905" s="46"/>
      <c r="BC1905" s="46"/>
      <c r="BD1905" s="46"/>
      <c r="BE1905" s="46"/>
      <c r="BF1905" s="143"/>
      <c r="BG1905" s="46"/>
      <c r="BH1905" s="46"/>
      <c r="BI1905" s="46"/>
      <c r="BJ1905" s="46"/>
      <c r="BK1905" s="46"/>
      <c r="BL1905" s="46"/>
      <c r="BM1905" s="46"/>
      <c r="BN1905" s="46"/>
      <c r="BO1905" s="46"/>
      <c r="BP1905" s="46"/>
      <c r="BQ1905" s="46"/>
      <c r="BR1905" s="46"/>
      <c r="BS1905" s="46"/>
      <c r="BT1905" s="46"/>
      <c r="BU1905" s="46"/>
      <c r="BV1905" s="46"/>
    </row>
    <row r="1906" spans="1:74" x14ac:dyDescent="0.2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  <c r="AC1906" s="46"/>
      <c r="AD1906" s="46"/>
      <c r="AE1906" s="46"/>
      <c r="AF1906" s="46"/>
      <c r="AG1906" s="46"/>
      <c r="AH1906" s="46"/>
      <c r="AI1906" s="46"/>
      <c r="AJ1906" s="46"/>
      <c r="AK1906" s="46"/>
      <c r="AL1906" s="46"/>
      <c r="AM1906" s="46"/>
      <c r="AN1906" s="46"/>
      <c r="AO1906" s="46"/>
      <c r="AP1906" s="46"/>
      <c r="AQ1906" s="46"/>
      <c r="AR1906" s="46"/>
      <c r="AS1906" s="46"/>
      <c r="AT1906" s="46"/>
      <c r="AU1906" s="46"/>
      <c r="AV1906" s="46"/>
      <c r="AW1906" s="46"/>
      <c r="AX1906" s="46"/>
      <c r="AY1906" s="46"/>
      <c r="AZ1906" s="46"/>
      <c r="BA1906" s="46"/>
      <c r="BB1906" s="46"/>
      <c r="BC1906" s="46"/>
      <c r="BD1906" s="46"/>
      <c r="BE1906" s="46"/>
      <c r="BF1906" s="143"/>
      <c r="BG1906" s="46"/>
      <c r="BH1906" s="46"/>
      <c r="BI1906" s="46"/>
      <c r="BJ1906" s="46"/>
      <c r="BK1906" s="46"/>
      <c r="BL1906" s="46"/>
      <c r="BM1906" s="46"/>
      <c r="BN1906" s="46"/>
      <c r="BO1906" s="46"/>
      <c r="BP1906" s="46"/>
      <c r="BQ1906" s="46"/>
      <c r="BR1906" s="46"/>
      <c r="BS1906" s="46"/>
      <c r="BT1906" s="46"/>
      <c r="BU1906" s="46"/>
      <c r="BV1906" s="46"/>
    </row>
    <row r="1907" spans="1:74" x14ac:dyDescent="0.2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  <c r="AA1907" s="46"/>
      <c r="AB1907" s="46"/>
      <c r="AC1907" s="46"/>
      <c r="AD1907" s="46"/>
      <c r="AE1907" s="46"/>
      <c r="AF1907" s="46"/>
      <c r="AG1907" s="46"/>
      <c r="AH1907" s="46"/>
      <c r="AI1907" s="46"/>
      <c r="AJ1907" s="46"/>
      <c r="AK1907" s="46"/>
      <c r="AL1907" s="46"/>
      <c r="AM1907" s="46"/>
      <c r="AN1907" s="46"/>
      <c r="AO1907" s="46"/>
      <c r="AP1907" s="46"/>
      <c r="AQ1907" s="46"/>
      <c r="AR1907" s="46"/>
      <c r="AS1907" s="46"/>
      <c r="AT1907" s="46"/>
      <c r="AU1907" s="46"/>
      <c r="AV1907" s="46"/>
      <c r="AW1907" s="46"/>
      <c r="AX1907" s="46"/>
      <c r="AY1907" s="46"/>
      <c r="AZ1907" s="46"/>
      <c r="BA1907" s="46"/>
      <c r="BB1907" s="46"/>
      <c r="BC1907" s="46"/>
      <c r="BD1907" s="46"/>
      <c r="BE1907" s="46"/>
      <c r="BF1907" s="143"/>
      <c r="BG1907" s="46"/>
      <c r="BH1907" s="46"/>
      <c r="BI1907" s="46"/>
      <c r="BJ1907" s="46"/>
      <c r="BK1907" s="46"/>
      <c r="BL1907" s="46"/>
      <c r="BM1907" s="46"/>
      <c r="BN1907" s="46"/>
      <c r="BO1907" s="46"/>
      <c r="BP1907" s="46"/>
      <c r="BQ1907" s="46"/>
      <c r="BR1907" s="46"/>
      <c r="BS1907" s="46"/>
      <c r="BT1907" s="46"/>
      <c r="BU1907" s="46"/>
      <c r="BV1907" s="46"/>
    </row>
    <row r="1908" spans="1:74" x14ac:dyDescent="0.2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  <c r="AA1908" s="46"/>
      <c r="AB1908" s="46"/>
      <c r="AC1908" s="46"/>
      <c r="AD1908" s="46"/>
      <c r="AE1908" s="46"/>
      <c r="AF1908" s="46"/>
      <c r="AG1908" s="46"/>
      <c r="AH1908" s="46"/>
      <c r="AI1908" s="46"/>
      <c r="AJ1908" s="46"/>
      <c r="AK1908" s="46"/>
      <c r="AL1908" s="46"/>
      <c r="AM1908" s="46"/>
      <c r="AN1908" s="46"/>
      <c r="AO1908" s="46"/>
      <c r="AP1908" s="46"/>
      <c r="AQ1908" s="46"/>
      <c r="AR1908" s="46"/>
      <c r="AS1908" s="46"/>
      <c r="AT1908" s="46"/>
      <c r="AU1908" s="46"/>
      <c r="AV1908" s="46"/>
      <c r="AW1908" s="46"/>
      <c r="AX1908" s="46"/>
      <c r="AY1908" s="46"/>
      <c r="AZ1908" s="46"/>
      <c r="BA1908" s="46"/>
      <c r="BB1908" s="46"/>
      <c r="BC1908" s="46"/>
      <c r="BD1908" s="46"/>
      <c r="BE1908" s="46"/>
      <c r="BF1908" s="143"/>
      <c r="BG1908" s="46"/>
      <c r="BH1908" s="46"/>
      <c r="BI1908" s="46"/>
      <c r="BJ1908" s="46"/>
      <c r="BK1908" s="46"/>
      <c r="BL1908" s="46"/>
      <c r="BM1908" s="46"/>
      <c r="BN1908" s="46"/>
      <c r="BO1908" s="46"/>
      <c r="BP1908" s="46"/>
      <c r="BQ1908" s="46"/>
      <c r="BR1908" s="46"/>
      <c r="BS1908" s="46"/>
      <c r="BT1908" s="46"/>
      <c r="BU1908" s="46"/>
      <c r="BV1908" s="46"/>
    </row>
    <row r="1909" spans="1:74" x14ac:dyDescent="0.2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  <c r="AA1909" s="46"/>
      <c r="AB1909" s="46"/>
      <c r="AC1909" s="46"/>
      <c r="AD1909" s="46"/>
      <c r="AE1909" s="46"/>
      <c r="AF1909" s="46"/>
      <c r="AG1909" s="46"/>
      <c r="AH1909" s="46"/>
      <c r="AI1909" s="46"/>
      <c r="AJ1909" s="46"/>
      <c r="AK1909" s="46"/>
      <c r="AL1909" s="46"/>
      <c r="AM1909" s="46"/>
      <c r="AN1909" s="46"/>
      <c r="AO1909" s="46"/>
      <c r="AP1909" s="46"/>
      <c r="AQ1909" s="46"/>
      <c r="AR1909" s="46"/>
      <c r="AS1909" s="46"/>
      <c r="AT1909" s="46"/>
      <c r="AU1909" s="46"/>
      <c r="AV1909" s="46"/>
      <c r="AW1909" s="46"/>
      <c r="AX1909" s="46"/>
      <c r="AY1909" s="46"/>
      <c r="AZ1909" s="46"/>
      <c r="BA1909" s="46"/>
      <c r="BB1909" s="46"/>
      <c r="BC1909" s="46"/>
      <c r="BD1909" s="46"/>
      <c r="BE1909" s="46"/>
      <c r="BF1909" s="143"/>
      <c r="BG1909" s="46"/>
      <c r="BH1909" s="46"/>
      <c r="BI1909" s="46"/>
      <c r="BJ1909" s="46"/>
      <c r="BK1909" s="46"/>
      <c r="BL1909" s="46"/>
      <c r="BM1909" s="46"/>
      <c r="BN1909" s="46"/>
      <c r="BO1909" s="46"/>
      <c r="BP1909" s="46"/>
      <c r="BQ1909" s="46"/>
      <c r="BR1909" s="46"/>
      <c r="BS1909" s="46"/>
      <c r="BT1909" s="46"/>
      <c r="BU1909" s="46"/>
      <c r="BV1909" s="46"/>
    </row>
    <row r="1910" spans="1:74" x14ac:dyDescent="0.2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  <c r="AA1910" s="46"/>
      <c r="AB1910" s="46"/>
      <c r="AC1910" s="46"/>
      <c r="AD1910" s="46"/>
      <c r="AE1910" s="46"/>
      <c r="AF1910" s="46"/>
      <c r="AG1910" s="46"/>
      <c r="AH1910" s="46"/>
      <c r="AI1910" s="46"/>
      <c r="AJ1910" s="46"/>
      <c r="AK1910" s="46"/>
      <c r="AL1910" s="46"/>
      <c r="AM1910" s="46"/>
      <c r="AN1910" s="46"/>
      <c r="AO1910" s="46"/>
      <c r="AP1910" s="46"/>
      <c r="AQ1910" s="46"/>
      <c r="AR1910" s="46"/>
      <c r="AS1910" s="46"/>
      <c r="AT1910" s="46"/>
      <c r="AU1910" s="46"/>
      <c r="AV1910" s="46"/>
      <c r="AW1910" s="46"/>
      <c r="AX1910" s="46"/>
      <c r="AY1910" s="46"/>
      <c r="AZ1910" s="46"/>
      <c r="BA1910" s="46"/>
      <c r="BB1910" s="46"/>
      <c r="BC1910" s="46"/>
      <c r="BD1910" s="46"/>
      <c r="BE1910" s="46"/>
      <c r="BF1910" s="143"/>
      <c r="BG1910" s="46"/>
      <c r="BH1910" s="46"/>
      <c r="BI1910" s="46"/>
      <c r="BJ1910" s="46"/>
      <c r="BK1910" s="46"/>
      <c r="BL1910" s="46"/>
      <c r="BM1910" s="46"/>
      <c r="BN1910" s="46"/>
      <c r="BO1910" s="46"/>
      <c r="BP1910" s="46"/>
      <c r="BQ1910" s="46"/>
      <c r="BR1910" s="46"/>
      <c r="BS1910" s="46"/>
      <c r="BT1910" s="46"/>
      <c r="BU1910" s="46"/>
      <c r="BV1910" s="46"/>
    </row>
    <row r="1911" spans="1:74" x14ac:dyDescent="0.2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  <c r="AA1911" s="46"/>
      <c r="AB1911" s="46"/>
      <c r="AC1911" s="46"/>
      <c r="AD1911" s="46"/>
      <c r="AE1911" s="46"/>
      <c r="AF1911" s="46"/>
      <c r="AG1911" s="46"/>
      <c r="AH1911" s="46"/>
      <c r="AI1911" s="46"/>
      <c r="AJ1911" s="46"/>
      <c r="AK1911" s="46"/>
      <c r="AL1911" s="46"/>
      <c r="AM1911" s="46"/>
      <c r="AN1911" s="46"/>
      <c r="AO1911" s="46"/>
      <c r="AP1911" s="46"/>
      <c r="AQ1911" s="46"/>
      <c r="AR1911" s="46"/>
      <c r="AS1911" s="46"/>
      <c r="AT1911" s="46"/>
      <c r="AU1911" s="46"/>
      <c r="AV1911" s="46"/>
      <c r="AW1911" s="46"/>
      <c r="AX1911" s="46"/>
      <c r="AY1911" s="46"/>
      <c r="AZ1911" s="46"/>
      <c r="BA1911" s="46"/>
      <c r="BB1911" s="46"/>
      <c r="BC1911" s="46"/>
      <c r="BD1911" s="46"/>
      <c r="BE1911" s="46"/>
      <c r="BF1911" s="143"/>
      <c r="BG1911" s="46"/>
      <c r="BH1911" s="46"/>
      <c r="BI1911" s="46"/>
      <c r="BJ1911" s="46"/>
      <c r="BK1911" s="46"/>
      <c r="BL1911" s="46"/>
      <c r="BM1911" s="46"/>
      <c r="BN1911" s="46"/>
      <c r="BO1911" s="46"/>
      <c r="BP1911" s="46"/>
      <c r="BQ1911" s="46"/>
      <c r="BR1911" s="46"/>
      <c r="BS1911" s="46"/>
      <c r="BT1911" s="46"/>
      <c r="BU1911" s="46"/>
      <c r="BV1911" s="46"/>
    </row>
    <row r="1912" spans="1:74" x14ac:dyDescent="0.2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  <c r="AA1912" s="46"/>
      <c r="AB1912" s="46"/>
      <c r="AC1912" s="46"/>
      <c r="AD1912" s="46"/>
      <c r="AE1912" s="46"/>
      <c r="AF1912" s="46"/>
      <c r="AG1912" s="46"/>
      <c r="AH1912" s="46"/>
      <c r="AI1912" s="46"/>
      <c r="AJ1912" s="46"/>
      <c r="AK1912" s="46"/>
      <c r="AL1912" s="46"/>
      <c r="AM1912" s="46"/>
      <c r="AN1912" s="46"/>
      <c r="AO1912" s="46"/>
      <c r="AP1912" s="46"/>
      <c r="AQ1912" s="46"/>
      <c r="AR1912" s="46"/>
      <c r="AS1912" s="46"/>
      <c r="AT1912" s="46"/>
      <c r="AU1912" s="46"/>
      <c r="AV1912" s="46"/>
      <c r="AW1912" s="46"/>
      <c r="AX1912" s="46"/>
      <c r="AY1912" s="46"/>
      <c r="AZ1912" s="46"/>
      <c r="BA1912" s="46"/>
      <c r="BB1912" s="46"/>
      <c r="BC1912" s="46"/>
      <c r="BD1912" s="46"/>
      <c r="BE1912" s="46"/>
      <c r="BF1912" s="143"/>
      <c r="BG1912" s="46"/>
      <c r="BH1912" s="46"/>
      <c r="BI1912" s="46"/>
      <c r="BJ1912" s="46"/>
      <c r="BK1912" s="46"/>
      <c r="BL1912" s="46"/>
      <c r="BM1912" s="46"/>
      <c r="BN1912" s="46"/>
      <c r="BO1912" s="46"/>
      <c r="BP1912" s="46"/>
      <c r="BQ1912" s="46"/>
      <c r="BR1912" s="46"/>
      <c r="BS1912" s="46"/>
      <c r="BT1912" s="46"/>
      <c r="BU1912" s="46"/>
      <c r="BV1912" s="46"/>
    </row>
    <row r="1913" spans="1:74" x14ac:dyDescent="0.2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  <c r="AA1913" s="46"/>
      <c r="AB1913" s="46"/>
      <c r="AC1913" s="46"/>
      <c r="AD1913" s="46"/>
      <c r="AE1913" s="46"/>
      <c r="AF1913" s="46"/>
      <c r="AG1913" s="46"/>
      <c r="AH1913" s="46"/>
      <c r="AI1913" s="46"/>
      <c r="AJ1913" s="46"/>
      <c r="AK1913" s="46"/>
      <c r="AL1913" s="46"/>
      <c r="AM1913" s="46"/>
      <c r="AN1913" s="46"/>
      <c r="AO1913" s="46"/>
      <c r="AP1913" s="46"/>
      <c r="AQ1913" s="46"/>
      <c r="AR1913" s="46"/>
      <c r="AS1913" s="46"/>
      <c r="AT1913" s="46"/>
      <c r="AU1913" s="46"/>
      <c r="AV1913" s="46"/>
      <c r="AW1913" s="46"/>
      <c r="AX1913" s="46"/>
      <c r="AY1913" s="46"/>
      <c r="AZ1913" s="46"/>
      <c r="BA1913" s="46"/>
      <c r="BB1913" s="46"/>
      <c r="BC1913" s="46"/>
      <c r="BD1913" s="46"/>
      <c r="BE1913" s="46"/>
      <c r="BF1913" s="143"/>
      <c r="BG1913" s="46"/>
      <c r="BH1913" s="46"/>
      <c r="BI1913" s="46"/>
      <c r="BJ1913" s="46"/>
      <c r="BK1913" s="46"/>
      <c r="BL1913" s="46"/>
      <c r="BM1913" s="46"/>
      <c r="BN1913" s="46"/>
      <c r="BO1913" s="46"/>
      <c r="BP1913" s="46"/>
      <c r="BQ1913" s="46"/>
      <c r="BR1913" s="46"/>
      <c r="BS1913" s="46"/>
      <c r="BT1913" s="46"/>
      <c r="BU1913" s="46"/>
      <c r="BV1913" s="46"/>
    </row>
    <row r="1914" spans="1:74" x14ac:dyDescent="0.2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  <c r="AA1914" s="46"/>
      <c r="AB1914" s="46"/>
      <c r="AC1914" s="46"/>
      <c r="AD1914" s="46"/>
      <c r="AE1914" s="46"/>
      <c r="AF1914" s="46"/>
      <c r="AG1914" s="46"/>
      <c r="AH1914" s="46"/>
      <c r="AI1914" s="46"/>
      <c r="AJ1914" s="46"/>
      <c r="AK1914" s="46"/>
      <c r="AL1914" s="46"/>
      <c r="AM1914" s="46"/>
      <c r="AN1914" s="46"/>
      <c r="AO1914" s="46"/>
      <c r="AP1914" s="46"/>
      <c r="AQ1914" s="46"/>
      <c r="AR1914" s="46"/>
      <c r="AS1914" s="46"/>
      <c r="AT1914" s="46"/>
      <c r="AU1914" s="46"/>
      <c r="AV1914" s="46"/>
      <c r="AW1914" s="46"/>
      <c r="AX1914" s="46"/>
      <c r="AY1914" s="46"/>
      <c r="AZ1914" s="46"/>
      <c r="BA1914" s="46"/>
      <c r="BB1914" s="46"/>
      <c r="BC1914" s="46"/>
      <c r="BD1914" s="46"/>
      <c r="BE1914" s="46"/>
      <c r="BF1914" s="143"/>
      <c r="BG1914" s="46"/>
      <c r="BH1914" s="46"/>
      <c r="BI1914" s="46"/>
      <c r="BJ1914" s="46"/>
      <c r="BK1914" s="46"/>
      <c r="BL1914" s="46"/>
      <c r="BM1914" s="46"/>
      <c r="BN1914" s="46"/>
      <c r="BO1914" s="46"/>
      <c r="BP1914" s="46"/>
      <c r="BQ1914" s="46"/>
      <c r="BR1914" s="46"/>
      <c r="BS1914" s="46"/>
      <c r="BT1914" s="46"/>
      <c r="BU1914" s="46"/>
      <c r="BV1914" s="46"/>
    </row>
    <row r="1915" spans="1:74" x14ac:dyDescent="0.2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  <c r="AA1915" s="46"/>
      <c r="AB1915" s="46"/>
      <c r="AC1915" s="46"/>
      <c r="AD1915" s="46"/>
      <c r="AE1915" s="46"/>
      <c r="AF1915" s="46"/>
      <c r="AG1915" s="46"/>
      <c r="AH1915" s="46"/>
      <c r="AI1915" s="46"/>
      <c r="AJ1915" s="46"/>
      <c r="AK1915" s="46"/>
      <c r="AL1915" s="46"/>
      <c r="AM1915" s="46"/>
      <c r="AN1915" s="46"/>
      <c r="AO1915" s="46"/>
      <c r="AP1915" s="46"/>
      <c r="AQ1915" s="46"/>
      <c r="AR1915" s="46"/>
      <c r="AS1915" s="46"/>
      <c r="AT1915" s="46"/>
      <c r="AU1915" s="46"/>
      <c r="AV1915" s="46"/>
      <c r="AW1915" s="46"/>
      <c r="AX1915" s="46"/>
      <c r="AY1915" s="46"/>
      <c r="AZ1915" s="46"/>
      <c r="BA1915" s="46"/>
      <c r="BB1915" s="46"/>
      <c r="BC1915" s="46"/>
      <c r="BD1915" s="46"/>
      <c r="BE1915" s="46"/>
      <c r="BF1915" s="143"/>
      <c r="BG1915" s="46"/>
      <c r="BH1915" s="46"/>
      <c r="BI1915" s="46"/>
      <c r="BJ1915" s="46"/>
      <c r="BK1915" s="46"/>
      <c r="BL1915" s="46"/>
      <c r="BM1915" s="46"/>
      <c r="BN1915" s="46"/>
      <c r="BO1915" s="46"/>
      <c r="BP1915" s="46"/>
      <c r="BQ1915" s="46"/>
      <c r="BR1915" s="46"/>
      <c r="BS1915" s="46"/>
      <c r="BT1915" s="46"/>
      <c r="BU1915" s="46"/>
      <c r="BV1915" s="46"/>
    </row>
    <row r="1916" spans="1:74" x14ac:dyDescent="0.2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  <c r="AC1916" s="46"/>
      <c r="AD1916" s="46"/>
      <c r="AE1916" s="46"/>
      <c r="AF1916" s="46"/>
      <c r="AG1916" s="46"/>
      <c r="AH1916" s="46"/>
      <c r="AI1916" s="46"/>
      <c r="AJ1916" s="46"/>
      <c r="AK1916" s="46"/>
      <c r="AL1916" s="46"/>
      <c r="AM1916" s="46"/>
      <c r="AN1916" s="46"/>
      <c r="AO1916" s="46"/>
      <c r="AP1916" s="46"/>
      <c r="AQ1916" s="46"/>
      <c r="AR1916" s="46"/>
      <c r="AS1916" s="46"/>
      <c r="AT1916" s="46"/>
      <c r="AU1916" s="46"/>
      <c r="AV1916" s="46"/>
      <c r="AW1916" s="46"/>
      <c r="AX1916" s="46"/>
      <c r="AY1916" s="46"/>
      <c r="AZ1916" s="46"/>
      <c r="BA1916" s="46"/>
      <c r="BB1916" s="46"/>
      <c r="BC1916" s="46"/>
      <c r="BD1916" s="46"/>
      <c r="BE1916" s="46"/>
      <c r="BF1916" s="143"/>
      <c r="BG1916" s="46"/>
      <c r="BH1916" s="46"/>
      <c r="BI1916" s="46"/>
      <c r="BJ1916" s="46"/>
      <c r="BK1916" s="46"/>
      <c r="BL1916" s="46"/>
      <c r="BM1916" s="46"/>
      <c r="BN1916" s="46"/>
      <c r="BO1916" s="46"/>
      <c r="BP1916" s="46"/>
      <c r="BQ1916" s="46"/>
      <c r="BR1916" s="46"/>
      <c r="BS1916" s="46"/>
      <c r="BT1916" s="46"/>
      <c r="BU1916" s="46"/>
      <c r="BV1916" s="46"/>
    </row>
    <row r="1917" spans="1:74" x14ac:dyDescent="0.2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  <c r="AC1917" s="46"/>
      <c r="AD1917" s="46"/>
      <c r="AE1917" s="46"/>
      <c r="AF1917" s="46"/>
      <c r="AG1917" s="46"/>
      <c r="AH1917" s="46"/>
      <c r="AI1917" s="46"/>
      <c r="AJ1917" s="46"/>
      <c r="AK1917" s="46"/>
      <c r="AL1917" s="46"/>
      <c r="AM1917" s="46"/>
      <c r="AN1917" s="46"/>
      <c r="AO1917" s="46"/>
      <c r="AP1917" s="46"/>
      <c r="AQ1917" s="46"/>
      <c r="AR1917" s="46"/>
      <c r="AS1917" s="46"/>
      <c r="AT1917" s="46"/>
      <c r="AU1917" s="46"/>
      <c r="AV1917" s="46"/>
      <c r="AW1917" s="46"/>
      <c r="AX1917" s="46"/>
      <c r="AY1917" s="46"/>
      <c r="AZ1917" s="46"/>
      <c r="BA1917" s="46"/>
      <c r="BB1917" s="46"/>
      <c r="BC1917" s="46"/>
      <c r="BD1917" s="46"/>
      <c r="BE1917" s="46"/>
      <c r="BF1917" s="143"/>
      <c r="BG1917" s="46"/>
      <c r="BH1917" s="46"/>
      <c r="BI1917" s="46"/>
      <c r="BJ1917" s="46"/>
      <c r="BK1917" s="46"/>
      <c r="BL1917" s="46"/>
      <c r="BM1917" s="46"/>
      <c r="BN1917" s="46"/>
      <c r="BO1917" s="46"/>
      <c r="BP1917" s="46"/>
      <c r="BQ1917" s="46"/>
      <c r="BR1917" s="46"/>
      <c r="BS1917" s="46"/>
      <c r="BT1917" s="46"/>
      <c r="BU1917" s="46"/>
      <c r="BV1917" s="46"/>
    </row>
    <row r="1918" spans="1:74" x14ac:dyDescent="0.2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  <c r="AC1918" s="46"/>
      <c r="AD1918" s="46"/>
      <c r="AE1918" s="46"/>
      <c r="AF1918" s="46"/>
      <c r="AG1918" s="46"/>
      <c r="AH1918" s="46"/>
      <c r="AI1918" s="46"/>
      <c r="AJ1918" s="46"/>
      <c r="AK1918" s="46"/>
      <c r="AL1918" s="46"/>
      <c r="AM1918" s="46"/>
      <c r="AN1918" s="46"/>
      <c r="AO1918" s="46"/>
      <c r="AP1918" s="46"/>
      <c r="AQ1918" s="46"/>
      <c r="AR1918" s="46"/>
      <c r="AS1918" s="46"/>
      <c r="AT1918" s="46"/>
      <c r="AU1918" s="46"/>
      <c r="AV1918" s="46"/>
      <c r="AW1918" s="46"/>
      <c r="AX1918" s="46"/>
      <c r="AY1918" s="46"/>
      <c r="AZ1918" s="46"/>
      <c r="BA1918" s="46"/>
      <c r="BB1918" s="46"/>
      <c r="BC1918" s="46"/>
      <c r="BD1918" s="46"/>
      <c r="BE1918" s="46"/>
      <c r="BF1918" s="143"/>
      <c r="BG1918" s="46"/>
      <c r="BH1918" s="46"/>
      <c r="BI1918" s="46"/>
      <c r="BJ1918" s="46"/>
      <c r="BK1918" s="46"/>
      <c r="BL1918" s="46"/>
      <c r="BM1918" s="46"/>
      <c r="BN1918" s="46"/>
      <c r="BO1918" s="46"/>
      <c r="BP1918" s="46"/>
      <c r="BQ1918" s="46"/>
      <c r="BR1918" s="46"/>
      <c r="BS1918" s="46"/>
      <c r="BT1918" s="46"/>
      <c r="BU1918" s="46"/>
      <c r="BV1918" s="46"/>
    </row>
    <row r="1919" spans="1:74" x14ac:dyDescent="0.2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  <c r="AE1919" s="46"/>
      <c r="AF1919" s="46"/>
      <c r="AG1919" s="46"/>
      <c r="AH1919" s="46"/>
      <c r="AI1919" s="46"/>
      <c r="AJ1919" s="46"/>
      <c r="AK1919" s="46"/>
      <c r="AL1919" s="46"/>
      <c r="AM1919" s="46"/>
      <c r="AN1919" s="46"/>
      <c r="AO1919" s="46"/>
      <c r="AP1919" s="46"/>
      <c r="AQ1919" s="46"/>
      <c r="AR1919" s="46"/>
      <c r="AS1919" s="46"/>
      <c r="AT1919" s="46"/>
      <c r="AU1919" s="46"/>
      <c r="AV1919" s="46"/>
      <c r="AW1919" s="46"/>
      <c r="AX1919" s="46"/>
      <c r="AY1919" s="46"/>
      <c r="AZ1919" s="46"/>
      <c r="BA1919" s="46"/>
      <c r="BB1919" s="46"/>
      <c r="BC1919" s="46"/>
      <c r="BD1919" s="46"/>
      <c r="BE1919" s="46"/>
      <c r="BF1919" s="143"/>
      <c r="BG1919" s="46"/>
      <c r="BH1919" s="46"/>
      <c r="BI1919" s="46"/>
      <c r="BJ1919" s="46"/>
      <c r="BK1919" s="46"/>
      <c r="BL1919" s="46"/>
      <c r="BM1919" s="46"/>
      <c r="BN1919" s="46"/>
      <c r="BO1919" s="46"/>
      <c r="BP1919" s="46"/>
      <c r="BQ1919" s="46"/>
      <c r="BR1919" s="46"/>
      <c r="BS1919" s="46"/>
      <c r="BT1919" s="46"/>
      <c r="BU1919" s="46"/>
      <c r="BV1919" s="46"/>
    </row>
    <row r="1920" spans="1:74" x14ac:dyDescent="0.2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/>
      <c r="AD1920" s="46"/>
      <c r="AE1920" s="46"/>
      <c r="AF1920" s="46"/>
      <c r="AG1920" s="46"/>
      <c r="AH1920" s="46"/>
      <c r="AI1920" s="46"/>
      <c r="AJ1920" s="46"/>
      <c r="AK1920" s="46"/>
      <c r="AL1920" s="46"/>
      <c r="AM1920" s="46"/>
      <c r="AN1920" s="46"/>
      <c r="AO1920" s="46"/>
      <c r="AP1920" s="46"/>
      <c r="AQ1920" s="46"/>
      <c r="AR1920" s="46"/>
      <c r="AS1920" s="46"/>
      <c r="AT1920" s="46"/>
      <c r="AU1920" s="46"/>
      <c r="AV1920" s="46"/>
      <c r="AW1920" s="46"/>
      <c r="AX1920" s="46"/>
      <c r="AY1920" s="46"/>
      <c r="AZ1920" s="46"/>
      <c r="BA1920" s="46"/>
      <c r="BB1920" s="46"/>
      <c r="BC1920" s="46"/>
      <c r="BD1920" s="46"/>
      <c r="BE1920" s="46"/>
      <c r="BF1920" s="143"/>
      <c r="BG1920" s="46"/>
      <c r="BH1920" s="46"/>
      <c r="BI1920" s="46"/>
      <c r="BJ1920" s="46"/>
      <c r="BK1920" s="46"/>
      <c r="BL1920" s="46"/>
      <c r="BM1920" s="46"/>
      <c r="BN1920" s="46"/>
      <c r="BO1920" s="46"/>
      <c r="BP1920" s="46"/>
      <c r="BQ1920" s="46"/>
      <c r="BR1920" s="46"/>
      <c r="BS1920" s="46"/>
      <c r="BT1920" s="46"/>
      <c r="BU1920" s="46"/>
      <c r="BV1920" s="46"/>
    </row>
    <row r="1921" spans="1:74" x14ac:dyDescent="0.2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  <c r="AC1921" s="46"/>
      <c r="AD1921" s="46"/>
      <c r="AE1921" s="46"/>
      <c r="AF1921" s="46"/>
      <c r="AG1921" s="46"/>
      <c r="AH1921" s="46"/>
      <c r="AI1921" s="46"/>
      <c r="AJ1921" s="46"/>
      <c r="AK1921" s="46"/>
      <c r="AL1921" s="46"/>
      <c r="AM1921" s="46"/>
      <c r="AN1921" s="46"/>
      <c r="AO1921" s="46"/>
      <c r="AP1921" s="46"/>
      <c r="AQ1921" s="46"/>
      <c r="AR1921" s="46"/>
      <c r="AS1921" s="46"/>
      <c r="AT1921" s="46"/>
      <c r="AU1921" s="46"/>
      <c r="AV1921" s="46"/>
      <c r="AW1921" s="46"/>
      <c r="AX1921" s="46"/>
      <c r="AY1921" s="46"/>
      <c r="AZ1921" s="46"/>
      <c r="BA1921" s="46"/>
      <c r="BB1921" s="46"/>
      <c r="BC1921" s="46"/>
      <c r="BD1921" s="46"/>
      <c r="BE1921" s="46"/>
      <c r="BF1921" s="143"/>
      <c r="BG1921" s="46"/>
      <c r="BH1921" s="46"/>
      <c r="BI1921" s="46"/>
      <c r="BJ1921" s="46"/>
      <c r="BK1921" s="46"/>
      <c r="BL1921" s="46"/>
      <c r="BM1921" s="46"/>
      <c r="BN1921" s="46"/>
      <c r="BO1921" s="46"/>
      <c r="BP1921" s="46"/>
      <c r="BQ1921" s="46"/>
      <c r="BR1921" s="46"/>
      <c r="BS1921" s="46"/>
      <c r="BT1921" s="46"/>
      <c r="BU1921" s="46"/>
      <c r="BV1921" s="46"/>
    </row>
    <row r="1922" spans="1:74" x14ac:dyDescent="0.2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  <c r="AE1922" s="46"/>
      <c r="AF1922" s="46"/>
      <c r="AG1922" s="46"/>
      <c r="AH1922" s="46"/>
      <c r="AI1922" s="46"/>
      <c r="AJ1922" s="46"/>
      <c r="AK1922" s="46"/>
      <c r="AL1922" s="46"/>
      <c r="AM1922" s="46"/>
      <c r="AN1922" s="46"/>
      <c r="AO1922" s="46"/>
      <c r="AP1922" s="46"/>
      <c r="AQ1922" s="46"/>
      <c r="AR1922" s="46"/>
      <c r="AS1922" s="46"/>
      <c r="AT1922" s="46"/>
      <c r="AU1922" s="46"/>
      <c r="AV1922" s="46"/>
      <c r="AW1922" s="46"/>
      <c r="AX1922" s="46"/>
      <c r="AY1922" s="46"/>
      <c r="AZ1922" s="46"/>
      <c r="BA1922" s="46"/>
      <c r="BB1922" s="46"/>
      <c r="BC1922" s="46"/>
      <c r="BD1922" s="46"/>
      <c r="BE1922" s="46"/>
      <c r="BF1922" s="143"/>
      <c r="BG1922" s="46"/>
      <c r="BH1922" s="46"/>
      <c r="BI1922" s="46"/>
      <c r="BJ1922" s="46"/>
      <c r="BK1922" s="46"/>
      <c r="BL1922" s="46"/>
      <c r="BM1922" s="46"/>
      <c r="BN1922" s="46"/>
      <c r="BO1922" s="46"/>
      <c r="BP1922" s="46"/>
      <c r="BQ1922" s="46"/>
      <c r="BR1922" s="46"/>
      <c r="BS1922" s="46"/>
      <c r="BT1922" s="46"/>
      <c r="BU1922" s="46"/>
      <c r="BV1922" s="46"/>
    </row>
    <row r="1923" spans="1:74" x14ac:dyDescent="0.2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  <c r="AC1923" s="46"/>
      <c r="AD1923" s="46"/>
      <c r="AE1923" s="46"/>
      <c r="AF1923" s="46"/>
      <c r="AG1923" s="46"/>
      <c r="AH1923" s="46"/>
      <c r="AI1923" s="46"/>
      <c r="AJ1923" s="46"/>
      <c r="AK1923" s="46"/>
      <c r="AL1923" s="46"/>
      <c r="AM1923" s="46"/>
      <c r="AN1923" s="46"/>
      <c r="AO1923" s="46"/>
      <c r="AP1923" s="46"/>
      <c r="AQ1923" s="46"/>
      <c r="AR1923" s="46"/>
      <c r="AS1923" s="46"/>
      <c r="AT1923" s="46"/>
      <c r="AU1923" s="46"/>
      <c r="AV1923" s="46"/>
      <c r="AW1923" s="46"/>
      <c r="AX1923" s="46"/>
      <c r="AY1923" s="46"/>
      <c r="AZ1923" s="46"/>
      <c r="BA1923" s="46"/>
      <c r="BB1923" s="46"/>
      <c r="BC1923" s="46"/>
      <c r="BD1923" s="46"/>
      <c r="BE1923" s="46"/>
      <c r="BF1923" s="143"/>
      <c r="BG1923" s="46"/>
      <c r="BH1923" s="46"/>
      <c r="BI1923" s="46"/>
      <c r="BJ1923" s="46"/>
      <c r="BK1923" s="46"/>
      <c r="BL1923" s="46"/>
      <c r="BM1923" s="46"/>
      <c r="BN1923" s="46"/>
      <c r="BO1923" s="46"/>
      <c r="BP1923" s="46"/>
      <c r="BQ1923" s="46"/>
      <c r="BR1923" s="46"/>
      <c r="BS1923" s="46"/>
      <c r="BT1923" s="46"/>
      <c r="BU1923" s="46"/>
      <c r="BV1923" s="46"/>
    </row>
    <row r="1924" spans="1:74" x14ac:dyDescent="0.2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  <c r="AC1924" s="46"/>
      <c r="AD1924" s="46"/>
      <c r="AE1924" s="46"/>
      <c r="AF1924" s="46"/>
      <c r="AG1924" s="46"/>
      <c r="AH1924" s="46"/>
      <c r="AI1924" s="46"/>
      <c r="AJ1924" s="46"/>
      <c r="AK1924" s="46"/>
      <c r="AL1924" s="46"/>
      <c r="AM1924" s="46"/>
      <c r="AN1924" s="46"/>
      <c r="AO1924" s="46"/>
      <c r="AP1924" s="46"/>
      <c r="AQ1924" s="46"/>
      <c r="AR1924" s="46"/>
      <c r="AS1924" s="46"/>
      <c r="AT1924" s="46"/>
      <c r="AU1924" s="46"/>
      <c r="AV1924" s="46"/>
      <c r="AW1924" s="46"/>
      <c r="AX1924" s="46"/>
      <c r="AY1924" s="46"/>
      <c r="AZ1924" s="46"/>
      <c r="BA1924" s="46"/>
      <c r="BB1924" s="46"/>
      <c r="BC1924" s="46"/>
      <c r="BD1924" s="46"/>
      <c r="BE1924" s="46"/>
      <c r="BF1924" s="143"/>
      <c r="BG1924" s="46"/>
      <c r="BH1924" s="46"/>
      <c r="BI1924" s="46"/>
      <c r="BJ1924" s="46"/>
      <c r="BK1924" s="46"/>
      <c r="BL1924" s="46"/>
      <c r="BM1924" s="46"/>
      <c r="BN1924" s="46"/>
      <c r="BO1924" s="46"/>
      <c r="BP1924" s="46"/>
      <c r="BQ1924" s="46"/>
      <c r="BR1924" s="46"/>
      <c r="BS1924" s="46"/>
      <c r="BT1924" s="46"/>
      <c r="BU1924" s="46"/>
      <c r="BV1924" s="46"/>
    </row>
    <row r="1925" spans="1:74" x14ac:dyDescent="0.2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  <c r="AC1925" s="46"/>
      <c r="AD1925" s="46"/>
      <c r="AE1925" s="46"/>
      <c r="AF1925" s="46"/>
      <c r="AG1925" s="46"/>
      <c r="AH1925" s="46"/>
      <c r="AI1925" s="46"/>
      <c r="AJ1925" s="46"/>
      <c r="AK1925" s="46"/>
      <c r="AL1925" s="46"/>
      <c r="AM1925" s="46"/>
      <c r="AN1925" s="46"/>
      <c r="AO1925" s="46"/>
      <c r="AP1925" s="46"/>
      <c r="AQ1925" s="46"/>
      <c r="AR1925" s="46"/>
      <c r="AS1925" s="46"/>
      <c r="AT1925" s="46"/>
      <c r="AU1925" s="46"/>
      <c r="AV1925" s="46"/>
      <c r="AW1925" s="46"/>
      <c r="AX1925" s="46"/>
      <c r="AY1925" s="46"/>
      <c r="AZ1925" s="46"/>
      <c r="BA1925" s="46"/>
      <c r="BB1925" s="46"/>
      <c r="BC1925" s="46"/>
      <c r="BD1925" s="46"/>
      <c r="BE1925" s="46"/>
      <c r="BF1925" s="143"/>
      <c r="BG1925" s="46"/>
      <c r="BH1925" s="46"/>
      <c r="BI1925" s="46"/>
      <c r="BJ1925" s="46"/>
      <c r="BK1925" s="46"/>
      <c r="BL1925" s="46"/>
      <c r="BM1925" s="46"/>
      <c r="BN1925" s="46"/>
      <c r="BO1925" s="46"/>
      <c r="BP1925" s="46"/>
      <c r="BQ1925" s="46"/>
      <c r="BR1925" s="46"/>
      <c r="BS1925" s="46"/>
      <c r="BT1925" s="46"/>
      <c r="BU1925" s="46"/>
      <c r="BV1925" s="46"/>
    </row>
    <row r="1926" spans="1:74" x14ac:dyDescent="0.2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  <c r="AA1926" s="46"/>
      <c r="AB1926" s="46"/>
      <c r="AC1926" s="46"/>
      <c r="AD1926" s="46"/>
      <c r="AE1926" s="46"/>
      <c r="AF1926" s="46"/>
      <c r="AG1926" s="46"/>
      <c r="AH1926" s="46"/>
      <c r="AI1926" s="46"/>
      <c r="AJ1926" s="46"/>
      <c r="AK1926" s="46"/>
      <c r="AL1926" s="46"/>
      <c r="AM1926" s="46"/>
      <c r="AN1926" s="46"/>
      <c r="AO1926" s="46"/>
      <c r="AP1926" s="46"/>
      <c r="AQ1926" s="46"/>
      <c r="AR1926" s="46"/>
      <c r="AS1926" s="46"/>
      <c r="AT1926" s="46"/>
      <c r="AU1926" s="46"/>
      <c r="AV1926" s="46"/>
      <c r="AW1926" s="46"/>
      <c r="AX1926" s="46"/>
      <c r="AY1926" s="46"/>
      <c r="AZ1926" s="46"/>
      <c r="BA1926" s="46"/>
      <c r="BB1926" s="46"/>
      <c r="BC1926" s="46"/>
      <c r="BD1926" s="46"/>
      <c r="BE1926" s="46"/>
      <c r="BF1926" s="143"/>
      <c r="BG1926" s="46"/>
      <c r="BH1926" s="46"/>
      <c r="BI1926" s="46"/>
      <c r="BJ1926" s="46"/>
      <c r="BK1926" s="46"/>
      <c r="BL1926" s="46"/>
      <c r="BM1926" s="46"/>
      <c r="BN1926" s="46"/>
      <c r="BO1926" s="46"/>
      <c r="BP1926" s="46"/>
      <c r="BQ1926" s="46"/>
      <c r="BR1926" s="46"/>
      <c r="BS1926" s="46"/>
      <c r="BT1926" s="46"/>
      <c r="BU1926" s="46"/>
      <c r="BV1926" s="46"/>
    </row>
    <row r="1927" spans="1:74" x14ac:dyDescent="0.2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  <c r="AA1927" s="46"/>
      <c r="AB1927" s="46"/>
      <c r="AC1927" s="46"/>
      <c r="AD1927" s="46"/>
      <c r="AE1927" s="46"/>
      <c r="AF1927" s="46"/>
      <c r="AG1927" s="46"/>
      <c r="AH1927" s="46"/>
      <c r="AI1927" s="46"/>
      <c r="AJ1927" s="46"/>
      <c r="AK1927" s="46"/>
      <c r="AL1927" s="46"/>
      <c r="AM1927" s="46"/>
      <c r="AN1927" s="46"/>
      <c r="AO1927" s="46"/>
      <c r="AP1927" s="46"/>
      <c r="AQ1927" s="46"/>
      <c r="AR1927" s="46"/>
      <c r="AS1927" s="46"/>
      <c r="AT1927" s="46"/>
      <c r="AU1927" s="46"/>
      <c r="AV1927" s="46"/>
      <c r="AW1927" s="46"/>
      <c r="AX1927" s="46"/>
      <c r="AY1927" s="46"/>
      <c r="AZ1927" s="46"/>
      <c r="BA1927" s="46"/>
      <c r="BB1927" s="46"/>
      <c r="BC1927" s="46"/>
      <c r="BD1927" s="46"/>
      <c r="BE1927" s="46"/>
      <c r="BF1927" s="143"/>
      <c r="BG1927" s="46"/>
      <c r="BH1927" s="46"/>
      <c r="BI1927" s="46"/>
      <c r="BJ1927" s="46"/>
      <c r="BK1927" s="46"/>
      <c r="BL1927" s="46"/>
      <c r="BM1927" s="46"/>
      <c r="BN1927" s="46"/>
      <c r="BO1927" s="46"/>
      <c r="BP1927" s="46"/>
      <c r="BQ1927" s="46"/>
      <c r="BR1927" s="46"/>
      <c r="BS1927" s="46"/>
      <c r="BT1927" s="46"/>
      <c r="BU1927" s="46"/>
      <c r="BV1927" s="46"/>
    </row>
    <row r="1928" spans="1:74" x14ac:dyDescent="0.2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  <c r="AC1928" s="46"/>
      <c r="AD1928" s="46"/>
      <c r="AE1928" s="46"/>
      <c r="AF1928" s="46"/>
      <c r="AG1928" s="46"/>
      <c r="AH1928" s="46"/>
      <c r="AI1928" s="46"/>
      <c r="AJ1928" s="46"/>
      <c r="AK1928" s="46"/>
      <c r="AL1928" s="46"/>
      <c r="AM1928" s="46"/>
      <c r="AN1928" s="46"/>
      <c r="AO1928" s="46"/>
      <c r="AP1928" s="46"/>
      <c r="AQ1928" s="46"/>
      <c r="AR1928" s="46"/>
      <c r="AS1928" s="46"/>
      <c r="AT1928" s="46"/>
      <c r="AU1928" s="46"/>
      <c r="AV1928" s="46"/>
      <c r="AW1928" s="46"/>
      <c r="AX1928" s="46"/>
      <c r="AY1928" s="46"/>
      <c r="AZ1928" s="46"/>
      <c r="BA1928" s="46"/>
      <c r="BB1928" s="46"/>
      <c r="BC1928" s="46"/>
      <c r="BD1928" s="46"/>
      <c r="BE1928" s="46"/>
      <c r="BF1928" s="143"/>
      <c r="BG1928" s="46"/>
      <c r="BH1928" s="46"/>
      <c r="BI1928" s="46"/>
      <c r="BJ1928" s="46"/>
      <c r="BK1928" s="46"/>
      <c r="BL1928" s="46"/>
      <c r="BM1928" s="46"/>
      <c r="BN1928" s="46"/>
      <c r="BO1928" s="46"/>
      <c r="BP1928" s="46"/>
      <c r="BQ1928" s="46"/>
      <c r="BR1928" s="46"/>
      <c r="BS1928" s="46"/>
      <c r="BT1928" s="46"/>
      <c r="BU1928" s="46"/>
      <c r="BV1928" s="46"/>
    </row>
    <row r="1929" spans="1:74" x14ac:dyDescent="0.2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  <c r="AA1929" s="46"/>
      <c r="AB1929" s="46"/>
      <c r="AC1929" s="46"/>
      <c r="AD1929" s="46"/>
      <c r="AE1929" s="46"/>
      <c r="AF1929" s="46"/>
      <c r="AG1929" s="46"/>
      <c r="AH1929" s="46"/>
      <c r="AI1929" s="46"/>
      <c r="AJ1929" s="46"/>
      <c r="AK1929" s="46"/>
      <c r="AL1929" s="46"/>
      <c r="AM1929" s="46"/>
      <c r="AN1929" s="46"/>
      <c r="AO1929" s="46"/>
      <c r="AP1929" s="46"/>
      <c r="AQ1929" s="46"/>
      <c r="AR1929" s="46"/>
      <c r="AS1929" s="46"/>
      <c r="AT1929" s="46"/>
      <c r="AU1929" s="46"/>
      <c r="AV1929" s="46"/>
      <c r="AW1929" s="46"/>
      <c r="AX1929" s="46"/>
      <c r="AY1929" s="46"/>
      <c r="AZ1929" s="46"/>
      <c r="BA1929" s="46"/>
      <c r="BB1929" s="46"/>
      <c r="BC1929" s="46"/>
      <c r="BD1929" s="46"/>
      <c r="BE1929" s="46"/>
      <c r="BF1929" s="143"/>
      <c r="BG1929" s="46"/>
      <c r="BH1929" s="46"/>
      <c r="BI1929" s="46"/>
      <c r="BJ1929" s="46"/>
      <c r="BK1929" s="46"/>
      <c r="BL1929" s="46"/>
      <c r="BM1929" s="46"/>
      <c r="BN1929" s="46"/>
      <c r="BO1929" s="46"/>
      <c r="BP1929" s="46"/>
      <c r="BQ1929" s="46"/>
      <c r="BR1929" s="46"/>
      <c r="BS1929" s="46"/>
      <c r="BT1929" s="46"/>
      <c r="BU1929" s="46"/>
      <c r="BV1929" s="46"/>
    </row>
    <row r="1930" spans="1:74" x14ac:dyDescent="0.2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/>
      <c r="AD1930" s="46"/>
      <c r="AE1930" s="46"/>
      <c r="AF1930" s="46"/>
      <c r="AG1930" s="46"/>
      <c r="AH1930" s="46"/>
      <c r="AI1930" s="46"/>
      <c r="AJ1930" s="46"/>
      <c r="AK1930" s="46"/>
      <c r="AL1930" s="46"/>
      <c r="AM1930" s="46"/>
      <c r="AN1930" s="46"/>
      <c r="AO1930" s="46"/>
      <c r="AP1930" s="46"/>
      <c r="AQ1930" s="46"/>
      <c r="AR1930" s="46"/>
      <c r="AS1930" s="46"/>
      <c r="AT1930" s="46"/>
      <c r="AU1930" s="46"/>
      <c r="AV1930" s="46"/>
      <c r="AW1930" s="46"/>
      <c r="AX1930" s="46"/>
      <c r="AY1930" s="46"/>
      <c r="AZ1930" s="46"/>
      <c r="BA1930" s="46"/>
      <c r="BB1930" s="46"/>
      <c r="BC1930" s="46"/>
      <c r="BD1930" s="46"/>
      <c r="BE1930" s="46"/>
      <c r="BF1930" s="143"/>
      <c r="BG1930" s="46"/>
      <c r="BH1930" s="46"/>
      <c r="BI1930" s="46"/>
      <c r="BJ1930" s="46"/>
      <c r="BK1930" s="46"/>
      <c r="BL1930" s="46"/>
      <c r="BM1930" s="46"/>
      <c r="BN1930" s="46"/>
      <c r="BO1930" s="46"/>
      <c r="BP1930" s="46"/>
      <c r="BQ1930" s="46"/>
      <c r="BR1930" s="46"/>
      <c r="BS1930" s="46"/>
      <c r="BT1930" s="46"/>
      <c r="BU1930" s="46"/>
      <c r="BV1930" s="46"/>
    </row>
    <row r="1931" spans="1:74" x14ac:dyDescent="0.2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  <c r="AC1931" s="46"/>
      <c r="AD1931" s="46"/>
      <c r="AE1931" s="46"/>
      <c r="AF1931" s="46"/>
      <c r="AG1931" s="46"/>
      <c r="AH1931" s="46"/>
      <c r="AI1931" s="46"/>
      <c r="AJ1931" s="46"/>
      <c r="AK1931" s="46"/>
      <c r="AL1931" s="46"/>
      <c r="AM1931" s="46"/>
      <c r="AN1931" s="46"/>
      <c r="AO1931" s="46"/>
      <c r="AP1931" s="46"/>
      <c r="AQ1931" s="46"/>
      <c r="AR1931" s="46"/>
      <c r="AS1931" s="46"/>
      <c r="AT1931" s="46"/>
      <c r="AU1931" s="46"/>
      <c r="AV1931" s="46"/>
      <c r="AW1931" s="46"/>
      <c r="AX1931" s="46"/>
      <c r="AY1931" s="46"/>
      <c r="AZ1931" s="46"/>
      <c r="BA1931" s="46"/>
      <c r="BB1931" s="46"/>
      <c r="BC1931" s="46"/>
      <c r="BD1931" s="46"/>
      <c r="BE1931" s="46"/>
      <c r="BF1931" s="143"/>
      <c r="BG1931" s="46"/>
      <c r="BH1931" s="46"/>
      <c r="BI1931" s="46"/>
      <c r="BJ1931" s="46"/>
      <c r="BK1931" s="46"/>
      <c r="BL1931" s="46"/>
      <c r="BM1931" s="46"/>
      <c r="BN1931" s="46"/>
      <c r="BO1931" s="46"/>
      <c r="BP1931" s="46"/>
      <c r="BQ1931" s="46"/>
      <c r="BR1931" s="46"/>
      <c r="BS1931" s="46"/>
      <c r="BT1931" s="46"/>
      <c r="BU1931" s="46"/>
      <c r="BV1931" s="46"/>
    </row>
    <row r="1932" spans="1:74" x14ac:dyDescent="0.2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  <c r="AC1932" s="46"/>
      <c r="AD1932" s="46"/>
      <c r="AE1932" s="46"/>
      <c r="AF1932" s="46"/>
      <c r="AG1932" s="46"/>
      <c r="AH1932" s="46"/>
      <c r="AI1932" s="46"/>
      <c r="AJ1932" s="46"/>
      <c r="AK1932" s="46"/>
      <c r="AL1932" s="46"/>
      <c r="AM1932" s="46"/>
      <c r="AN1932" s="46"/>
      <c r="AO1932" s="46"/>
      <c r="AP1932" s="46"/>
      <c r="AQ1932" s="46"/>
      <c r="AR1932" s="46"/>
      <c r="AS1932" s="46"/>
      <c r="AT1932" s="46"/>
      <c r="AU1932" s="46"/>
      <c r="AV1932" s="46"/>
      <c r="AW1932" s="46"/>
      <c r="AX1932" s="46"/>
      <c r="AY1932" s="46"/>
      <c r="AZ1932" s="46"/>
      <c r="BA1932" s="46"/>
      <c r="BB1932" s="46"/>
      <c r="BC1932" s="46"/>
      <c r="BD1932" s="46"/>
      <c r="BE1932" s="46"/>
      <c r="BF1932" s="143"/>
      <c r="BG1932" s="46"/>
      <c r="BH1932" s="46"/>
      <c r="BI1932" s="46"/>
      <c r="BJ1932" s="46"/>
      <c r="BK1932" s="46"/>
      <c r="BL1932" s="46"/>
      <c r="BM1932" s="46"/>
      <c r="BN1932" s="46"/>
      <c r="BO1932" s="46"/>
      <c r="BP1932" s="46"/>
      <c r="BQ1932" s="46"/>
      <c r="BR1932" s="46"/>
      <c r="BS1932" s="46"/>
      <c r="BT1932" s="46"/>
      <c r="BU1932" s="46"/>
      <c r="BV1932" s="46"/>
    </row>
    <row r="1933" spans="1:74" x14ac:dyDescent="0.2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  <c r="AC1933" s="46"/>
      <c r="AD1933" s="46"/>
      <c r="AE1933" s="46"/>
      <c r="AF1933" s="46"/>
      <c r="AG1933" s="46"/>
      <c r="AH1933" s="46"/>
      <c r="AI1933" s="46"/>
      <c r="AJ1933" s="46"/>
      <c r="AK1933" s="46"/>
      <c r="AL1933" s="46"/>
      <c r="AM1933" s="46"/>
      <c r="AN1933" s="46"/>
      <c r="AO1933" s="46"/>
      <c r="AP1933" s="46"/>
      <c r="AQ1933" s="46"/>
      <c r="AR1933" s="46"/>
      <c r="AS1933" s="46"/>
      <c r="AT1933" s="46"/>
      <c r="AU1933" s="46"/>
      <c r="AV1933" s="46"/>
      <c r="AW1933" s="46"/>
      <c r="AX1933" s="46"/>
      <c r="AY1933" s="46"/>
      <c r="AZ1933" s="46"/>
      <c r="BA1933" s="46"/>
      <c r="BB1933" s="46"/>
      <c r="BC1933" s="46"/>
      <c r="BD1933" s="46"/>
      <c r="BE1933" s="46"/>
      <c r="BF1933" s="143"/>
      <c r="BG1933" s="46"/>
      <c r="BH1933" s="46"/>
      <c r="BI1933" s="46"/>
      <c r="BJ1933" s="46"/>
      <c r="BK1933" s="46"/>
      <c r="BL1933" s="46"/>
      <c r="BM1933" s="46"/>
      <c r="BN1933" s="46"/>
      <c r="BO1933" s="46"/>
      <c r="BP1933" s="46"/>
      <c r="BQ1933" s="46"/>
      <c r="BR1933" s="46"/>
      <c r="BS1933" s="46"/>
      <c r="BT1933" s="46"/>
      <c r="BU1933" s="46"/>
      <c r="BV1933" s="46"/>
    </row>
    <row r="1934" spans="1:74" x14ac:dyDescent="0.2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  <c r="AC1934" s="46"/>
      <c r="AD1934" s="46"/>
      <c r="AE1934" s="46"/>
      <c r="AF1934" s="46"/>
      <c r="AG1934" s="46"/>
      <c r="AH1934" s="46"/>
      <c r="AI1934" s="46"/>
      <c r="AJ1934" s="46"/>
      <c r="AK1934" s="46"/>
      <c r="AL1934" s="46"/>
      <c r="AM1934" s="46"/>
      <c r="AN1934" s="46"/>
      <c r="AO1934" s="46"/>
      <c r="AP1934" s="46"/>
      <c r="AQ1934" s="46"/>
      <c r="AR1934" s="46"/>
      <c r="AS1934" s="46"/>
      <c r="AT1934" s="46"/>
      <c r="AU1934" s="46"/>
      <c r="AV1934" s="46"/>
      <c r="AW1934" s="46"/>
      <c r="AX1934" s="46"/>
      <c r="AY1934" s="46"/>
      <c r="AZ1934" s="46"/>
      <c r="BA1934" s="46"/>
      <c r="BB1934" s="46"/>
      <c r="BC1934" s="46"/>
      <c r="BD1934" s="46"/>
      <c r="BE1934" s="46"/>
      <c r="BF1934" s="143"/>
      <c r="BG1934" s="46"/>
      <c r="BH1934" s="46"/>
      <c r="BI1934" s="46"/>
      <c r="BJ1934" s="46"/>
      <c r="BK1934" s="46"/>
      <c r="BL1934" s="46"/>
      <c r="BM1934" s="46"/>
      <c r="BN1934" s="46"/>
      <c r="BO1934" s="46"/>
      <c r="BP1934" s="46"/>
      <c r="BQ1934" s="46"/>
      <c r="BR1934" s="46"/>
      <c r="BS1934" s="46"/>
      <c r="BT1934" s="46"/>
      <c r="BU1934" s="46"/>
      <c r="BV1934" s="46"/>
    </row>
    <row r="1935" spans="1:74" x14ac:dyDescent="0.2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  <c r="AC1935" s="46"/>
      <c r="AD1935" s="46"/>
      <c r="AE1935" s="46"/>
      <c r="AF1935" s="46"/>
      <c r="AG1935" s="46"/>
      <c r="AH1935" s="46"/>
      <c r="AI1935" s="46"/>
      <c r="AJ1935" s="46"/>
      <c r="AK1935" s="46"/>
      <c r="AL1935" s="46"/>
      <c r="AM1935" s="46"/>
      <c r="AN1935" s="46"/>
      <c r="AO1935" s="46"/>
      <c r="AP1935" s="46"/>
      <c r="AQ1935" s="46"/>
      <c r="AR1935" s="46"/>
      <c r="AS1935" s="46"/>
      <c r="AT1935" s="46"/>
      <c r="AU1935" s="46"/>
      <c r="AV1935" s="46"/>
      <c r="AW1935" s="46"/>
      <c r="AX1935" s="46"/>
      <c r="AY1935" s="46"/>
      <c r="AZ1935" s="46"/>
      <c r="BA1935" s="46"/>
      <c r="BB1935" s="46"/>
      <c r="BC1935" s="46"/>
      <c r="BD1935" s="46"/>
      <c r="BE1935" s="46"/>
      <c r="BF1935" s="143"/>
      <c r="BG1935" s="46"/>
      <c r="BH1935" s="46"/>
      <c r="BI1935" s="46"/>
      <c r="BJ1935" s="46"/>
      <c r="BK1935" s="46"/>
      <c r="BL1935" s="46"/>
      <c r="BM1935" s="46"/>
      <c r="BN1935" s="46"/>
      <c r="BO1935" s="46"/>
      <c r="BP1935" s="46"/>
      <c r="BQ1935" s="46"/>
      <c r="BR1935" s="46"/>
      <c r="BS1935" s="46"/>
      <c r="BT1935" s="46"/>
      <c r="BU1935" s="46"/>
      <c r="BV1935" s="46"/>
    </row>
    <row r="1936" spans="1:74" x14ac:dyDescent="0.2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  <c r="AE1936" s="46"/>
      <c r="AF1936" s="46"/>
      <c r="AG1936" s="46"/>
      <c r="AH1936" s="46"/>
      <c r="AI1936" s="46"/>
      <c r="AJ1936" s="46"/>
      <c r="AK1936" s="46"/>
      <c r="AL1936" s="46"/>
      <c r="AM1936" s="46"/>
      <c r="AN1936" s="46"/>
      <c r="AO1936" s="46"/>
      <c r="AP1936" s="46"/>
      <c r="AQ1936" s="46"/>
      <c r="AR1936" s="46"/>
      <c r="AS1936" s="46"/>
      <c r="AT1936" s="46"/>
      <c r="AU1936" s="46"/>
      <c r="AV1936" s="46"/>
      <c r="AW1936" s="46"/>
      <c r="AX1936" s="46"/>
      <c r="AY1936" s="46"/>
      <c r="AZ1936" s="46"/>
      <c r="BA1936" s="46"/>
      <c r="BB1936" s="46"/>
      <c r="BC1936" s="46"/>
      <c r="BD1936" s="46"/>
      <c r="BE1936" s="46"/>
      <c r="BF1936" s="143"/>
      <c r="BG1936" s="46"/>
      <c r="BH1936" s="46"/>
      <c r="BI1936" s="46"/>
      <c r="BJ1936" s="46"/>
      <c r="BK1936" s="46"/>
      <c r="BL1936" s="46"/>
      <c r="BM1936" s="46"/>
      <c r="BN1936" s="46"/>
      <c r="BO1936" s="46"/>
      <c r="BP1936" s="46"/>
      <c r="BQ1936" s="46"/>
      <c r="BR1936" s="46"/>
      <c r="BS1936" s="46"/>
      <c r="BT1936" s="46"/>
      <c r="BU1936" s="46"/>
      <c r="BV1936" s="46"/>
    </row>
    <row r="1937" spans="1:74" x14ac:dyDescent="0.2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46"/>
      <c r="AD1937" s="46"/>
      <c r="AE1937" s="46"/>
      <c r="AF1937" s="46"/>
      <c r="AG1937" s="46"/>
      <c r="AH1937" s="46"/>
      <c r="AI1937" s="46"/>
      <c r="AJ1937" s="46"/>
      <c r="AK1937" s="46"/>
      <c r="AL1937" s="46"/>
      <c r="AM1937" s="46"/>
      <c r="AN1937" s="46"/>
      <c r="AO1937" s="46"/>
      <c r="AP1937" s="46"/>
      <c r="AQ1937" s="46"/>
      <c r="AR1937" s="46"/>
      <c r="AS1937" s="46"/>
      <c r="AT1937" s="46"/>
      <c r="AU1937" s="46"/>
      <c r="AV1937" s="46"/>
      <c r="AW1937" s="46"/>
      <c r="AX1937" s="46"/>
      <c r="AY1937" s="46"/>
      <c r="AZ1937" s="46"/>
      <c r="BA1937" s="46"/>
      <c r="BB1937" s="46"/>
      <c r="BC1937" s="46"/>
      <c r="BD1937" s="46"/>
      <c r="BE1937" s="46"/>
      <c r="BF1937" s="143"/>
      <c r="BG1937" s="46"/>
      <c r="BH1937" s="46"/>
      <c r="BI1937" s="46"/>
      <c r="BJ1937" s="46"/>
      <c r="BK1937" s="46"/>
      <c r="BL1937" s="46"/>
      <c r="BM1937" s="46"/>
      <c r="BN1937" s="46"/>
      <c r="BO1937" s="46"/>
      <c r="BP1937" s="46"/>
      <c r="BQ1937" s="46"/>
      <c r="BR1937" s="46"/>
      <c r="BS1937" s="46"/>
      <c r="BT1937" s="46"/>
      <c r="BU1937" s="46"/>
      <c r="BV1937" s="46"/>
    </row>
    <row r="1938" spans="1:74" x14ac:dyDescent="0.2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  <c r="AE1938" s="46"/>
      <c r="AF1938" s="46"/>
      <c r="AG1938" s="46"/>
      <c r="AH1938" s="46"/>
      <c r="AI1938" s="46"/>
      <c r="AJ1938" s="46"/>
      <c r="AK1938" s="46"/>
      <c r="AL1938" s="46"/>
      <c r="AM1938" s="46"/>
      <c r="AN1938" s="46"/>
      <c r="AO1938" s="46"/>
      <c r="AP1938" s="46"/>
      <c r="AQ1938" s="46"/>
      <c r="AR1938" s="46"/>
      <c r="AS1938" s="46"/>
      <c r="AT1938" s="46"/>
      <c r="AU1938" s="46"/>
      <c r="AV1938" s="46"/>
      <c r="AW1938" s="46"/>
      <c r="AX1938" s="46"/>
      <c r="AY1938" s="46"/>
      <c r="AZ1938" s="46"/>
      <c r="BA1938" s="46"/>
      <c r="BB1938" s="46"/>
      <c r="BC1938" s="46"/>
      <c r="BD1938" s="46"/>
      <c r="BE1938" s="46"/>
      <c r="BF1938" s="143"/>
      <c r="BG1938" s="46"/>
      <c r="BH1938" s="46"/>
      <c r="BI1938" s="46"/>
      <c r="BJ1938" s="46"/>
      <c r="BK1938" s="46"/>
      <c r="BL1938" s="46"/>
      <c r="BM1938" s="46"/>
      <c r="BN1938" s="46"/>
      <c r="BO1938" s="46"/>
      <c r="BP1938" s="46"/>
      <c r="BQ1938" s="46"/>
      <c r="BR1938" s="46"/>
      <c r="BS1938" s="46"/>
      <c r="BT1938" s="46"/>
      <c r="BU1938" s="46"/>
      <c r="BV1938" s="46"/>
    </row>
    <row r="1939" spans="1:74" x14ac:dyDescent="0.2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  <c r="AE1939" s="46"/>
      <c r="AF1939" s="46"/>
      <c r="AG1939" s="46"/>
      <c r="AH1939" s="46"/>
      <c r="AI1939" s="46"/>
      <c r="AJ1939" s="46"/>
      <c r="AK1939" s="46"/>
      <c r="AL1939" s="46"/>
      <c r="AM1939" s="46"/>
      <c r="AN1939" s="46"/>
      <c r="AO1939" s="46"/>
      <c r="AP1939" s="46"/>
      <c r="AQ1939" s="46"/>
      <c r="AR1939" s="46"/>
      <c r="AS1939" s="46"/>
      <c r="AT1939" s="46"/>
      <c r="AU1939" s="46"/>
      <c r="AV1939" s="46"/>
      <c r="AW1939" s="46"/>
      <c r="AX1939" s="46"/>
      <c r="AY1939" s="46"/>
      <c r="AZ1939" s="46"/>
      <c r="BA1939" s="46"/>
      <c r="BB1939" s="46"/>
      <c r="BC1939" s="46"/>
      <c r="BD1939" s="46"/>
      <c r="BE1939" s="46"/>
      <c r="BF1939" s="143"/>
      <c r="BG1939" s="46"/>
      <c r="BH1939" s="46"/>
      <c r="BI1939" s="46"/>
      <c r="BJ1939" s="46"/>
      <c r="BK1939" s="46"/>
      <c r="BL1939" s="46"/>
      <c r="BM1939" s="46"/>
      <c r="BN1939" s="46"/>
      <c r="BO1939" s="46"/>
      <c r="BP1939" s="46"/>
      <c r="BQ1939" s="46"/>
      <c r="BR1939" s="46"/>
      <c r="BS1939" s="46"/>
      <c r="BT1939" s="46"/>
      <c r="BU1939" s="46"/>
      <c r="BV1939" s="46"/>
    </row>
    <row r="1940" spans="1:74" x14ac:dyDescent="0.2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  <c r="AE1940" s="46"/>
      <c r="AF1940" s="46"/>
      <c r="AG1940" s="46"/>
      <c r="AH1940" s="46"/>
      <c r="AI1940" s="46"/>
      <c r="AJ1940" s="46"/>
      <c r="AK1940" s="46"/>
      <c r="AL1940" s="46"/>
      <c r="AM1940" s="46"/>
      <c r="AN1940" s="46"/>
      <c r="AO1940" s="46"/>
      <c r="AP1940" s="46"/>
      <c r="AQ1940" s="46"/>
      <c r="AR1940" s="46"/>
      <c r="AS1940" s="46"/>
      <c r="AT1940" s="46"/>
      <c r="AU1940" s="46"/>
      <c r="AV1940" s="46"/>
      <c r="AW1940" s="46"/>
      <c r="AX1940" s="46"/>
      <c r="AY1940" s="46"/>
      <c r="AZ1940" s="46"/>
      <c r="BA1940" s="46"/>
      <c r="BB1940" s="46"/>
      <c r="BC1940" s="46"/>
      <c r="BD1940" s="46"/>
      <c r="BE1940" s="46"/>
      <c r="BF1940" s="143"/>
      <c r="BG1940" s="46"/>
      <c r="BH1940" s="46"/>
      <c r="BI1940" s="46"/>
      <c r="BJ1940" s="46"/>
      <c r="BK1940" s="46"/>
      <c r="BL1940" s="46"/>
      <c r="BM1940" s="46"/>
      <c r="BN1940" s="46"/>
      <c r="BO1940" s="46"/>
      <c r="BP1940" s="46"/>
      <c r="BQ1940" s="46"/>
      <c r="BR1940" s="46"/>
      <c r="BS1940" s="46"/>
      <c r="BT1940" s="46"/>
      <c r="BU1940" s="46"/>
      <c r="BV1940" s="46"/>
    </row>
    <row r="1941" spans="1:74" x14ac:dyDescent="0.2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  <c r="AE1941" s="46"/>
      <c r="AF1941" s="46"/>
      <c r="AG1941" s="46"/>
      <c r="AH1941" s="46"/>
      <c r="AI1941" s="46"/>
      <c r="AJ1941" s="46"/>
      <c r="AK1941" s="46"/>
      <c r="AL1941" s="46"/>
      <c r="AM1941" s="46"/>
      <c r="AN1941" s="46"/>
      <c r="AO1941" s="46"/>
      <c r="AP1941" s="46"/>
      <c r="AQ1941" s="46"/>
      <c r="AR1941" s="46"/>
      <c r="AS1941" s="46"/>
      <c r="AT1941" s="46"/>
      <c r="AU1941" s="46"/>
      <c r="AV1941" s="46"/>
      <c r="AW1941" s="46"/>
      <c r="AX1941" s="46"/>
      <c r="AY1941" s="46"/>
      <c r="AZ1941" s="46"/>
      <c r="BA1941" s="46"/>
      <c r="BB1941" s="46"/>
      <c r="BC1941" s="46"/>
      <c r="BD1941" s="46"/>
      <c r="BE1941" s="46"/>
      <c r="BF1941" s="143"/>
      <c r="BG1941" s="46"/>
      <c r="BH1941" s="46"/>
      <c r="BI1941" s="46"/>
      <c r="BJ1941" s="46"/>
      <c r="BK1941" s="46"/>
      <c r="BL1941" s="46"/>
      <c r="BM1941" s="46"/>
      <c r="BN1941" s="46"/>
      <c r="BO1941" s="46"/>
      <c r="BP1941" s="46"/>
      <c r="BQ1941" s="46"/>
      <c r="BR1941" s="46"/>
      <c r="BS1941" s="46"/>
      <c r="BT1941" s="46"/>
      <c r="BU1941" s="46"/>
      <c r="BV1941" s="46"/>
    </row>
    <row r="1942" spans="1:74" x14ac:dyDescent="0.2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/>
      <c r="AD1942" s="46"/>
      <c r="AE1942" s="46"/>
      <c r="AF1942" s="46"/>
      <c r="AG1942" s="46"/>
      <c r="AH1942" s="46"/>
      <c r="AI1942" s="46"/>
      <c r="AJ1942" s="46"/>
      <c r="AK1942" s="46"/>
      <c r="AL1942" s="46"/>
      <c r="AM1942" s="46"/>
      <c r="AN1942" s="46"/>
      <c r="AO1942" s="46"/>
      <c r="AP1942" s="46"/>
      <c r="AQ1942" s="46"/>
      <c r="AR1942" s="46"/>
      <c r="AS1942" s="46"/>
      <c r="AT1942" s="46"/>
      <c r="AU1942" s="46"/>
      <c r="AV1942" s="46"/>
      <c r="AW1942" s="46"/>
      <c r="AX1942" s="46"/>
      <c r="AY1942" s="46"/>
      <c r="AZ1942" s="46"/>
      <c r="BA1942" s="46"/>
      <c r="BB1942" s="46"/>
      <c r="BC1942" s="46"/>
      <c r="BD1942" s="46"/>
      <c r="BE1942" s="46"/>
      <c r="BF1942" s="143"/>
      <c r="BG1942" s="46"/>
      <c r="BH1942" s="46"/>
      <c r="BI1942" s="46"/>
      <c r="BJ1942" s="46"/>
      <c r="BK1942" s="46"/>
      <c r="BL1942" s="46"/>
      <c r="BM1942" s="46"/>
      <c r="BN1942" s="46"/>
      <c r="BO1942" s="46"/>
      <c r="BP1942" s="46"/>
      <c r="BQ1942" s="46"/>
      <c r="BR1942" s="46"/>
      <c r="BS1942" s="46"/>
      <c r="BT1942" s="46"/>
      <c r="BU1942" s="46"/>
      <c r="BV1942" s="46"/>
    </row>
    <row r="1943" spans="1:74" x14ac:dyDescent="0.2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46"/>
      <c r="AD1943" s="46"/>
      <c r="AE1943" s="46"/>
      <c r="AF1943" s="46"/>
      <c r="AG1943" s="46"/>
      <c r="AH1943" s="46"/>
      <c r="AI1943" s="46"/>
      <c r="AJ1943" s="46"/>
      <c r="AK1943" s="46"/>
      <c r="AL1943" s="46"/>
      <c r="AM1943" s="46"/>
      <c r="AN1943" s="46"/>
      <c r="AO1943" s="46"/>
      <c r="AP1943" s="46"/>
      <c r="AQ1943" s="46"/>
      <c r="AR1943" s="46"/>
      <c r="AS1943" s="46"/>
      <c r="AT1943" s="46"/>
      <c r="AU1943" s="46"/>
      <c r="AV1943" s="46"/>
      <c r="AW1943" s="46"/>
      <c r="AX1943" s="46"/>
      <c r="AY1943" s="46"/>
      <c r="AZ1943" s="46"/>
      <c r="BA1943" s="46"/>
      <c r="BB1943" s="46"/>
      <c r="BC1943" s="46"/>
      <c r="BD1943" s="46"/>
      <c r="BE1943" s="46"/>
      <c r="BF1943" s="143"/>
      <c r="BG1943" s="46"/>
      <c r="BH1943" s="46"/>
      <c r="BI1943" s="46"/>
      <c r="BJ1943" s="46"/>
      <c r="BK1943" s="46"/>
      <c r="BL1943" s="46"/>
      <c r="BM1943" s="46"/>
      <c r="BN1943" s="46"/>
      <c r="BO1943" s="46"/>
      <c r="BP1943" s="46"/>
      <c r="BQ1943" s="46"/>
      <c r="BR1943" s="46"/>
      <c r="BS1943" s="46"/>
      <c r="BT1943" s="46"/>
      <c r="BU1943" s="46"/>
      <c r="BV1943" s="46"/>
    </row>
    <row r="1944" spans="1:74" x14ac:dyDescent="0.2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  <c r="AC1944" s="46"/>
      <c r="AD1944" s="46"/>
      <c r="AE1944" s="46"/>
      <c r="AF1944" s="46"/>
      <c r="AG1944" s="46"/>
      <c r="AH1944" s="46"/>
      <c r="AI1944" s="46"/>
      <c r="AJ1944" s="46"/>
      <c r="AK1944" s="46"/>
      <c r="AL1944" s="46"/>
      <c r="AM1944" s="46"/>
      <c r="AN1944" s="46"/>
      <c r="AO1944" s="46"/>
      <c r="AP1944" s="46"/>
      <c r="AQ1944" s="46"/>
      <c r="AR1944" s="46"/>
      <c r="AS1944" s="46"/>
      <c r="AT1944" s="46"/>
      <c r="AU1944" s="46"/>
      <c r="AV1944" s="46"/>
      <c r="AW1944" s="46"/>
      <c r="AX1944" s="46"/>
      <c r="AY1944" s="46"/>
      <c r="AZ1944" s="46"/>
      <c r="BA1944" s="46"/>
      <c r="BB1944" s="46"/>
      <c r="BC1944" s="46"/>
      <c r="BD1944" s="46"/>
      <c r="BE1944" s="46"/>
      <c r="BF1944" s="143"/>
      <c r="BG1944" s="46"/>
      <c r="BH1944" s="46"/>
      <c r="BI1944" s="46"/>
      <c r="BJ1944" s="46"/>
      <c r="BK1944" s="46"/>
      <c r="BL1944" s="46"/>
      <c r="BM1944" s="46"/>
      <c r="BN1944" s="46"/>
      <c r="BO1944" s="46"/>
      <c r="BP1944" s="46"/>
      <c r="BQ1944" s="46"/>
      <c r="BR1944" s="46"/>
      <c r="BS1944" s="46"/>
      <c r="BT1944" s="46"/>
      <c r="BU1944" s="46"/>
      <c r="BV1944" s="46"/>
    </row>
    <row r="1945" spans="1:74" x14ac:dyDescent="0.2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  <c r="AC1945" s="46"/>
      <c r="AD1945" s="46"/>
      <c r="AE1945" s="46"/>
      <c r="AF1945" s="46"/>
      <c r="AG1945" s="46"/>
      <c r="AH1945" s="46"/>
      <c r="AI1945" s="46"/>
      <c r="AJ1945" s="46"/>
      <c r="AK1945" s="46"/>
      <c r="AL1945" s="46"/>
      <c r="AM1945" s="46"/>
      <c r="AN1945" s="46"/>
      <c r="AO1945" s="46"/>
      <c r="AP1945" s="46"/>
      <c r="AQ1945" s="46"/>
      <c r="AR1945" s="46"/>
      <c r="AS1945" s="46"/>
      <c r="AT1945" s="46"/>
      <c r="AU1945" s="46"/>
      <c r="AV1945" s="46"/>
      <c r="AW1945" s="46"/>
      <c r="AX1945" s="46"/>
      <c r="AY1945" s="46"/>
      <c r="AZ1945" s="46"/>
      <c r="BA1945" s="46"/>
      <c r="BB1945" s="46"/>
      <c r="BC1945" s="46"/>
      <c r="BD1945" s="46"/>
      <c r="BE1945" s="46"/>
      <c r="BF1945" s="143"/>
      <c r="BG1945" s="46"/>
      <c r="BH1945" s="46"/>
      <c r="BI1945" s="46"/>
      <c r="BJ1945" s="46"/>
      <c r="BK1945" s="46"/>
      <c r="BL1945" s="46"/>
      <c r="BM1945" s="46"/>
      <c r="BN1945" s="46"/>
      <c r="BO1945" s="46"/>
      <c r="BP1945" s="46"/>
      <c r="BQ1945" s="46"/>
      <c r="BR1945" s="46"/>
      <c r="BS1945" s="46"/>
      <c r="BT1945" s="46"/>
      <c r="BU1945" s="46"/>
      <c r="BV1945" s="46"/>
    </row>
    <row r="1946" spans="1:74" x14ac:dyDescent="0.2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  <c r="AC1946" s="46"/>
      <c r="AD1946" s="46"/>
      <c r="AE1946" s="46"/>
      <c r="AF1946" s="46"/>
      <c r="AG1946" s="46"/>
      <c r="AH1946" s="46"/>
      <c r="AI1946" s="46"/>
      <c r="AJ1946" s="46"/>
      <c r="AK1946" s="46"/>
      <c r="AL1946" s="46"/>
      <c r="AM1946" s="46"/>
      <c r="AN1946" s="46"/>
      <c r="AO1946" s="46"/>
      <c r="AP1946" s="46"/>
      <c r="AQ1946" s="46"/>
      <c r="AR1946" s="46"/>
      <c r="AS1946" s="46"/>
      <c r="AT1946" s="46"/>
      <c r="AU1946" s="46"/>
      <c r="AV1946" s="46"/>
      <c r="AW1946" s="46"/>
      <c r="AX1946" s="46"/>
      <c r="AY1946" s="46"/>
      <c r="AZ1946" s="46"/>
      <c r="BA1946" s="46"/>
      <c r="BB1946" s="46"/>
      <c r="BC1946" s="46"/>
      <c r="BD1946" s="46"/>
      <c r="BE1946" s="46"/>
      <c r="BF1946" s="143"/>
      <c r="BG1946" s="46"/>
      <c r="BH1946" s="46"/>
      <c r="BI1946" s="46"/>
      <c r="BJ1946" s="46"/>
      <c r="BK1946" s="46"/>
      <c r="BL1946" s="46"/>
      <c r="BM1946" s="46"/>
      <c r="BN1946" s="46"/>
      <c r="BO1946" s="46"/>
      <c r="BP1946" s="46"/>
      <c r="BQ1946" s="46"/>
      <c r="BR1946" s="46"/>
      <c r="BS1946" s="46"/>
      <c r="BT1946" s="46"/>
      <c r="BU1946" s="46"/>
      <c r="BV1946" s="46"/>
    </row>
    <row r="1947" spans="1:74" x14ac:dyDescent="0.2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  <c r="AC1947" s="46"/>
      <c r="AD1947" s="46"/>
      <c r="AE1947" s="46"/>
      <c r="AF1947" s="46"/>
      <c r="AG1947" s="46"/>
      <c r="AH1947" s="46"/>
      <c r="AI1947" s="46"/>
      <c r="AJ1947" s="46"/>
      <c r="AK1947" s="46"/>
      <c r="AL1947" s="46"/>
      <c r="AM1947" s="46"/>
      <c r="AN1947" s="46"/>
      <c r="AO1947" s="46"/>
      <c r="AP1947" s="46"/>
      <c r="AQ1947" s="46"/>
      <c r="AR1947" s="46"/>
      <c r="AS1947" s="46"/>
      <c r="AT1947" s="46"/>
      <c r="AU1947" s="46"/>
      <c r="AV1947" s="46"/>
      <c r="AW1947" s="46"/>
      <c r="AX1947" s="46"/>
      <c r="AY1947" s="46"/>
      <c r="AZ1947" s="46"/>
      <c r="BA1947" s="46"/>
      <c r="BB1947" s="46"/>
      <c r="BC1947" s="46"/>
      <c r="BD1947" s="46"/>
      <c r="BE1947" s="46"/>
      <c r="BF1947" s="143"/>
      <c r="BG1947" s="46"/>
      <c r="BH1947" s="46"/>
      <c r="BI1947" s="46"/>
      <c r="BJ1947" s="46"/>
      <c r="BK1947" s="46"/>
      <c r="BL1947" s="46"/>
      <c r="BM1947" s="46"/>
      <c r="BN1947" s="46"/>
      <c r="BO1947" s="46"/>
      <c r="BP1947" s="46"/>
      <c r="BQ1947" s="46"/>
      <c r="BR1947" s="46"/>
      <c r="BS1947" s="46"/>
      <c r="BT1947" s="46"/>
      <c r="BU1947" s="46"/>
      <c r="BV1947" s="46"/>
    </row>
    <row r="1948" spans="1:74" x14ac:dyDescent="0.2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  <c r="AC1948" s="46"/>
      <c r="AD1948" s="46"/>
      <c r="AE1948" s="46"/>
      <c r="AF1948" s="46"/>
      <c r="AG1948" s="46"/>
      <c r="AH1948" s="46"/>
      <c r="AI1948" s="46"/>
      <c r="AJ1948" s="46"/>
      <c r="AK1948" s="46"/>
      <c r="AL1948" s="46"/>
      <c r="AM1948" s="46"/>
      <c r="AN1948" s="46"/>
      <c r="AO1948" s="46"/>
      <c r="AP1948" s="46"/>
      <c r="AQ1948" s="46"/>
      <c r="AR1948" s="46"/>
      <c r="AS1948" s="46"/>
      <c r="AT1948" s="46"/>
      <c r="AU1948" s="46"/>
      <c r="AV1948" s="46"/>
      <c r="AW1948" s="46"/>
      <c r="AX1948" s="46"/>
      <c r="AY1948" s="46"/>
      <c r="AZ1948" s="46"/>
      <c r="BA1948" s="46"/>
      <c r="BB1948" s="46"/>
      <c r="BC1948" s="46"/>
      <c r="BD1948" s="46"/>
      <c r="BE1948" s="46"/>
      <c r="BF1948" s="143"/>
      <c r="BG1948" s="46"/>
      <c r="BH1948" s="46"/>
      <c r="BI1948" s="46"/>
      <c r="BJ1948" s="46"/>
      <c r="BK1948" s="46"/>
      <c r="BL1948" s="46"/>
      <c r="BM1948" s="46"/>
      <c r="BN1948" s="46"/>
      <c r="BO1948" s="46"/>
      <c r="BP1948" s="46"/>
      <c r="BQ1948" s="46"/>
      <c r="BR1948" s="46"/>
      <c r="BS1948" s="46"/>
      <c r="BT1948" s="46"/>
      <c r="BU1948" s="46"/>
      <c r="BV1948" s="46"/>
    </row>
    <row r="1949" spans="1:74" x14ac:dyDescent="0.2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  <c r="AC1949" s="46"/>
      <c r="AD1949" s="46"/>
      <c r="AE1949" s="46"/>
      <c r="AF1949" s="46"/>
      <c r="AG1949" s="46"/>
      <c r="AH1949" s="46"/>
      <c r="AI1949" s="46"/>
      <c r="AJ1949" s="46"/>
      <c r="AK1949" s="46"/>
      <c r="AL1949" s="46"/>
      <c r="AM1949" s="46"/>
      <c r="AN1949" s="46"/>
      <c r="AO1949" s="46"/>
      <c r="AP1949" s="46"/>
      <c r="AQ1949" s="46"/>
      <c r="AR1949" s="46"/>
      <c r="AS1949" s="46"/>
      <c r="AT1949" s="46"/>
      <c r="AU1949" s="46"/>
      <c r="AV1949" s="46"/>
      <c r="AW1949" s="46"/>
      <c r="AX1949" s="46"/>
      <c r="AY1949" s="46"/>
      <c r="AZ1949" s="46"/>
      <c r="BA1949" s="46"/>
      <c r="BB1949" s="46"/>
      <c r="BC1949" s="46"/>
      <c r="BD1949" s="46"/>
      <c r="BE1949" s="46"/>
      <c r="BF1949" s="143"/>
      <c r="BG1949" s="46"/>
      <c r="BH1949" s="46"/>
      <c r="BI1949" s="46"/>
      <c r="BJ1949" s="46"/>
      <c r="BK1949" s="46"/>
      <c r="BL1949" s="46"/>
      <c r="BM1949" s="46"/>
      <c r="BN1949" s="46"/>
      <c r="BO1949" s="46"/>
      <c r="BP1949" s="46"/>
      <c r="BQ1949" s="46"/>
      <c r="BR1949" s="46"/>
      <c r="BS1949" s="46"/>
      <c r="BT1949" s="46"/>
      <c r="BU1949" s="46"/>
      <c r="BV1949" s="46"/>
    </row>
    <row r="1950" spans="1:74" x14ac:dyDescent="0.2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  <c r="AC1950" s="46"/>
      <c r="AD1950" s="46"/>
      <c r="AE1950" s="46"/>
      <c r="AF1950" s="46"/>
      <c r="AG1950" s="46"/>
      <c r="AH1950" s="46"/>
      <c r="AI1950" s="46"/>
      <c r="AJ1950" s="46"/>
      <c r="AK1950" s="46"/>
      <c r="AL1950" s="46"/>
      <c r="AM1950" s="46"/>
      <c r="AN1950" s="46"/>
      <c r="AO1950" s="46"/>
      <c r="AP1950" s="46"/>
      <c r="AQ1950" s="46"/>
      <c r="AR1950" s="46"/>
      <c r="AS1950" s="46"/>
      <c r="AT1950" s="46"/>
      <c r="AU1950" s="46"/>
      <c r="AV1950" s="46"/>
      <c r="AW1950" s="46"/>
      <c r="AX1950" s="46"/>
      <c r="AY1950" s="46"/>
      <c r="AZ1950" s="46"/>
      <c r="BA1950" s="46"/>
      <c r="BB1950" s="46"/>
      <c r="BC1950" s="46"/>
      <c r="BD1950" s="46"/>
      <c r="BE1950" s="46"/>
      <c r="BF1950" s="143"/>
      <c r="BG1950" s="46"/>
      <c r="BH1950" s="46"/>
      <c r="BI1950" s="46"/>
      <c r="BJ1950" s="46"/>
      <c r="BK1950" s="46"/>
      <c r="BL1950" s="46"/>
      <c r="BM1950" s="46"/>
      <c r="BN1950" s="46"/>
      <c r="BO1950" s="46"/>
      <c r="BP1950" s="46"/>
      <c r="BQ1950" s="46"/>
      <c r="BR1950" s="46"/>
      <c r="BS1950" s="46"/>
      <c r="BT1950" s="46"/>
      <c r="BU1950" s="46"/>
      <c r="BV1950" s="46"/>
    </row>
    <row r="1951" spans="1:74" x14ac:dyDescent="0.2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  <c r="AC1951" s="46"/>
      <c r="AD1951" s="46"/>
      <c r="AE1951" s="46"/>
      <c r="AF1951" s="46"/>
      <c r="AG1951" s="46"/>
      <c r="AH1951" s="46"/>
      <c r="AI1951" s="46"/>
      <c r="AJ1951" s="46"/>
      <c r="AK1951" s="46"/>
      <c r="AL1951" s="46"/>
      <c r="AM1951" s="46"/>
      <c r="AN1951" s="46"/>
      <c r="AO1951" s="46"/>
      <c r="AP1951" s="46"/>
      <c r="AQ1951" s="46"/>
      <c r="AR1951" s="46"/>
      <c r="AS1951" s="46"/>
      <c r="AT1951" s="46"/>
      <c r="AU1951" s="46"/>
      <c r="AV1951" s="46"/>
      <c r="AW1951" s="46"/>
      <c r="AX1951" s="46"/>
      <c r="AY1951" s="46"/>
      <c r="AZ1951" s="46"/>
      <c r="BA1951" s="46"/>
      <c r="BB1951" s="46"/>
      <c r="BC1951" s="46"/>
      <c r="BD1951" s="46"/>
      <c r="BE1951" s="46"/>
      <c r="BF1951" s="143"/>
      <c r="BG1951" s="46"/>
      <c r="BH1951" s="46"/>
      <c r="BI1951" s="46"/>
      <c r="BJ1951" s="46"/>
      <c r="BK1951" s="46"/>
      <c r="BL1951" s="46"/>
      <c r="BM1951" s="46"/>
      <c r="BN1951" s="46"/>
      <c r="BO1951" s="46"/>
      <c r="BP1951" s="46"/>
      <c r="BQ1951" s="46"/>
      <c r="BR1951" s="46"/>
      <c r="BS1951" s="46"/>
      <c r="BT1951" s="46"/>
      <c r="BU1951" s="46"/>
      <c r="BV1951" s="46"/>
    </row>
    <row r="1952" spans="1:74" x14ac:dyDescent="0.2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  <c r="AC1952" s="46"/>
      <c r="AD1952" s="46"/>
      <c r="AE1952" s="46"/>
      <c r="AF1952" s="46"/>
      <c r="AG1952" s="46"/>
      <c r="AH1952" s="46"/>
      <c r="AI1952" s="46"/>
      <c r="AJ1952" s="46"/>
      <c r="AK1952" s="46"/>
      <c r="AL1952" s="46"/>
      <c r="AM1952" s="46"/>
      <c r="AN1952" s="46"/>
      <c r="AO1952" s="46"/>
      <c r="AP1952" s="46"/>
      <c r="AQ1952" s="46"/>
      <c r="AR1952" s="46"/>
      <c r="AS1952" s="46"/>
      <c r="AT1952" s="46"/>
      <c r="AU1952" s="46"/>
      <c r="AV1952" s="46"/>
      <c r="AW1952" s="46"/>
      <c r="AX1952" s="46"/>
      <c r="AY1952" s="46"/>
      <c r="AZ1952" s="46"/>
      <c r="BA1952" s="46"/>
      <c r="BB1952" s="46"/>
      <c r="BC1952" s="46"/>
      <c r="BD1952" s="46"/>
      <c r="BE1952" s="46"/>
      <c r="BF1952" s="143"/>
      <c r="BG1952" s="46"/>
      <c r="BH1952" s="46"/>
      <c r="BI1952" s="46"/>
      <c r="BJ1952" s="46"/>
      <c r="BK1952" s="46"/>
      <c r="BL1952" s="46"/>
      <c r="BM1952" s="46"/>
      <c r="BN1952" s="46"/>
      <c r="BO1952" s="46"/>
      <c r="BP1952" s="46"/>
      <c r="BQ1952" s="46"/>
      <c r="BR1952" s="46"/>
      <c r="BS1952" s="46"/>
      <c r="BT1952" s="46"/>
      <c r="BU1952" s="46"/>
      <c r="BV1952" s="46"/>
    </row>
    <row r="1953" spans="1:74" x14ac:dyDescent="0.2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  <c r="AC1953" s="46"/>
      <c r="AD1953" s="46"/>
      <c r="AE1953" s="46"/>
      <c r="AF1953" s="46"/>
      <c r="AG1953" s="46"/>
      <c r="AH1953" s="46"/>
      <c r="AI1953" s="46"/>
      <c r="AJ1953" s="46"/>
      <c r="AK1953" s="46"/>
      <c r="AL1953" s="46"/>
      <c r="AM1953" s="46"/>
      <c r="AN1953" s="46"/>
      <c r="AO1953" s="46"/>
      <c r="AP1953" s="46"/>
      <c r="AQ1953" s="46"/>
      <c r="AR1953" s="46"/>
      <c r="AS1953" s="46"/>
      <c r="AT1953" s="46"/>
      <c r="AU1953" s="46"/>
      <c r="AV1953" s="46"/>
      <c r="AW1953" s="46"/>
      <c r="AX1953" s="46"/>
      <c r="AY1953" s="46"/>
      <c r="AZ1953" s="46"/>
      <c r="BA1953" s="46"/>
      <c r="BB1953" s="46"/>
      <c r="BC1953" s="46"/>
      <c r="BD1953" s="46"/>
      <c r="BE1953" s="46"/>
      <c r="BF1953" s="143"/>
      <c r="BG1953" s="46"/>
      <c r="BH1953" s="46"/>
      <c r="BI1953" s="46"/>
      <c r="BJ1953" s="46"/>
      <c r="BK1953" s="46"/>
      <c r="BL1953" s="46"/>
      <c r="BM1953" s="46"/>
      <c r="BN1953" s="46"/>
      <c r="BO1953" s="46"/>
      <c r="BP1953" s="46"/>
      <c r="BQ1953" s="46"/>
      <c r="BR1953" s="46"/>
      <c r="BS1953" s="46"/>
      <c r="BT1953" s="46"/>
      <c r="BU1953" s="46"/>
      <c r="BV1953" s="46"/>
    </row>
    <row r="1954" spans="1:74" x14ac:dyDescent="0.2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46"/>
      <c r="AD1954" s="46"/>
      <c r="AE1954" s="46"/>
      <c r="AF1954" s="46"/>
      <c r="AG1954" s="46"/>
      <c r="AH1954" s="46"/>
      <c r="AI1954" s="46"/>
      <c r="AJ1954" s="46"/>
      <c r="AK1954" s="46"/>
      <c r="AL1954" s="46"/>
      <c r="AM1954" s="46"/>
      <c r="AN1954" s="46"/>
      <c r="AO1954" s="46"/>
      <c r="AP1954" s="46"/>
      <c r="AQ1954" s="46"/>
      <c r="AR1954" s="46"/>
      <c r="AS1954" s="46"/>
      <c r="AT1954" s="46"/>
      <c r="AU1954" s="46"/>
      <c r="AV1954" s="46"/>
      <c r="AW1954" s="46"/>
      <c r="AX1954" s="46"/>
      <c r="AY1954" s="46"/>
      <c r="AZ1954" s="46"/>
      <c r="BA1954" s="46"/>
      <c r="BB1954" s="46"/>
      <c r="BC1954" s="46"/>
      <c r="BD1954" s="46"/>
      <c r="BE1954" s="46"/>
      <c r="BF1954" s="143"/>
      <c r="BG1954" s="46"/>
      <c r="BH1954" s="46"/>
      <c r="BI1954" s="46"/>
      <c r="BJ1954" s="46"/>
      <c r="BK1954" s="46"/>
      <c r="BL1954" s="46"/>
      <c r="BM1954" s="46"/>
      <c r="BN1954" s="46"/>
      <c r="BO1954" s="46"/>
      <c r="BP1954" s="46"/>
      <c r="BQ1954" s="46"/>
      <c r="BR1954" s="46"/>
      <c r="BS1954" s="46"/>
      <c r="BT1954" s="46"/>
      <c r="BU1954" s="46"/>
      <c r="BV1954" s="46"/>
    </row>
    <row r="1955" spans="1:74" x14ac:dyDescent="0.2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  <c r="AC1955" s="46"/>
      <c r="AD1955" s="46"/>
      <c r="AE1955" s="46"/>
      <c r="AF1955" s="46"/>
      <c r="AG1955" s="46"/>
      <c r="AH1955" s="46"/>
      <c r="AI1955" s="46"/>
      <c r="AJ1955" s="46"/>
      <c r="AK1955" s="46"/>
      <c r="AL1955" s="46"/>
      <c r="AM1955" s="46"/>
      <c r="AN1955" s="46"/>
      <c r="AO1955" s="46"/>
      <c r="AP1955" s="46"/>
      <c r="AQ1955" s="46"/>
      <c r="AR1955" s="46"/>
      <c r="AS1955" s="46"/>
      <c r="AT1955" s="46"/>
      <c r="AU1955" s="46"/>
      <c r="AV1955" s="46"/>
      <c r="AW1955" s="46"/>
      <c r="AX1955" s="46"/>
      <c r="AY1955" s="46"/>
      <c r="AZ1955" s="46"/>
      <c r="BA1955" s="46"/>
      <c r="BB1955" s="46"/>
      <c r="BC1955" s="46"/>
      <c r="BD1955" s="46"/>
      <c r="BE1955" s="46"/>
      <c r="BF1955" s="143"/>
      <c r="BG1955" s="46"/>
      <c r="BH1955" s="46"/>
      <c r="BI1955" s="46"/>
      <c r="BJ1955" s="46"/>
      <c r="BK1955" s="46"/>
      <c r="BL1955" s="46"/>
      <c r="BM1955" s="46"/>
      <c r="BN1955" s="46"/>
      <c r="BO1955" s="46"/>
      <c r="BP1955" s="46"/>
      <c r="BQ1955" s="46"/>
      <c r="BR1955" s="46"/>
      <c r="BS1955" s="46"/>
      <c r="BT1955" s="46"/>
      <c r="BU1955" s="46"/>
      <c r="BV1955" s="46"/>
    </row>
    <row r="1956" spans="1:74" x14ac:dyDescent="0.2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46"/>
      <c r="AD1956" s="46"/>
      <c r="AE1956" s="46"/>
      <c r="AF1956" s="46"/>
      <c r="AG1956" s="46"/>
      <c r="AH1956" s="46"/>
      <c r="AI1956" s="46"/>
      <c r="AJ1956" s="46"/>
      <c r="AK1956" s="46"/>
      <c r="AL1956" s="46"/>
      <c r="AM1956" s="46"/>
      <c r="AN1956" s="46"/>
      <c r="AO1956" s="46"/>
      <c r="AP1956" s="46"/>
      <c r="AQ1956" s="46"/>
      <c r="AR1956" s="46"/>
      <c r="AS1956" s="46"/>
      <c r="AT1956" s="46"/>
      <c r="AU1956" s="46"/>
      <c r="AV1956" s="46"/>
      <c r="AW1956" s="46"/>
      <c r="AX1956" s="46"/>
      <c r="AY1956" s="46"/>
      <c r="AZ1956" s="46"/>
      <c r="BA1956" s="46"/>
      <c r="BB1956" s="46"/>
      <c r="BC1956" s="46"/>
      <c r="BD1956" s="46"/>
      <c r="BE1956" s="46"/>
      <c r="BF1956" s="143"/>
      <c r="BG1956" s="46"/>
      <c r="BH1956" s="46"/>
      <c r="BI1956" s="46"/>
      <c r="BJ1956" s="46"/>
      <c r="BK1956" s="46"/>
      <c r="BL1956" s="46"/>
      <c r="BM1956" s="46"/>
      <c r="BN1956" s="46"/>
      <c r="BO1956" s="46"/>
      <c r="BP1956" s="46"/>
      <c r="BQ1956" s="46"/>
      <c r="BR1956" s="46"/>
      <c r="BS1956" s="46"/>
      <c r="BT1956" s="46"/>
      <c r="BU1956" s="46"/>
      <c r="BV1956" s="46"/>
    </row>
    <row r="1957" spans="1:74" x14ac:dyDescent="0.2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  <c r="AC1957" s="46"/>
      <c r="AD1957" s="46"/>
      <c r="AE1957" s="46"/>
      <c r="AF1957" s="46"/>
      <c r="AG1957" s="46"/>
      <c r="AH1957" s="46"/>
      <c r="AI1957" s="46"/>
      <c r="AJ1957" s="46"/>
      <c r="AK1957" s="46"/>
      <c r="AL1957" s="46"/>
      <c r="AM1957" s="46"/>
      <c r="AN1957" s="46"/>
      <c r="AO1957" s="46"/>
      <c r="AP1957" s="46"/>
      <c r="AQ1957" s="46"/>
      <c r="AR1957" s="46"/>
      <c r="AS1957" s="46"/>
      <c r="AT1957" s="46"/>
      <c r="AU1957" s="46"/>
      <c r="AV1957" s="46"/>
      <c r="AW1957" s="46"/>
      <c r="AX1957" s="46"/>
      <c r="AY1957" s="46"/>
      <c r="AZ1957" s="46"/>
      <c r="BA1957" s="46"/>
      <c r="BB1957" s="46"/>
      <c r="BC1957" s="46"/>
      <c r="BD1957" s="46"/>
      <c r="BE1957" s="46"/>
      <c r="BF1957" s="143"/>
      <c r="BG1957" s="46"/>
      <c r="BH1957" s="46"/>
      <c r="BI1957" s="46"/>
      <c r="BJ1957" s="46"/>
      <c r="BK1957" s="46"/>
      <c r="BL1957" s="46"/>
      <c r="BM1957" s="46"/>
      <c r="BN1957" s="46"/>
      <c r="BO1957" s="46"/>
      <c r="BP1957" s="46"/>
      <c r="BQ1957" s="46"/>
      <c r="BR1957" s="46"/>
      <c r="BS1957" s="46"/>
      <c r="BT1957" s="46"/>
      <c r="BU1957" s="46"/>
      <c r="BV1957" s="46"/>
    </row>
    <row r="1958" spans="1:74" x14ac:dyDescent="0.2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  <c r="AC1958" s="46"/>
      <c r="AD1958" s="46"/>
      <c r="AE1958" s="46"/>
      <c r="AF1958" s="46"/>
      <c r="AG1958" s="46"/>
      <c r="AH1958" s="46"/>
      <c r="AI1958" s="46"/>
      <c r="AJ1958" s="46"/>
      <c r="AK1958" s="46"/>
      <c r="AL1958" s="46"/>
      <c r="AM1958" s="46"/>
      <c r="AN1958" s="46"/>
      <c r="AO1958" s="46"/>
      <c r="AP1958" s="46"/>
      <c r="AQ1958" s="46"/>
      <c r="AR1958" s="46"/>
      <c r="AS1958" s="46"/>
      <c r="AT1958" s="46"/>
      <c r="AU1958" s="46"/>
      <c r="AV1958" s="46"/>
      <c r="AW1958" s="46"/>
      <c r="AX1958" s="46"/>
      <c r="AY1958" s="46"/>
      <c r="AZ1958" s="46"/>
      <c r="BA1958" s="46"/>
      <c r="BB1958" s="46"/>
      <c r="BC1958" s="46"/>
      <c r="BD1958" s="46"/>
      <c r="BE1958" s="46"/>
      <c r="BF1958" s="143"/>
      <c r="BG1958" s="46"/>
      <c r="BH1958" s="46"/>
      <c r="BI1958" s="46"/>
      <c r="BJ1958" s="46"/>
      <c r="BK1958" s="46"/>
      <c r="BL1958" s="46"/>
      <c r="BM1958" s="46"/>
      <c r="BN1958" s="46"/>
      <c r="BO1958" s="46"/>
      <c r="BP1958" s="46"/>
      <c r="BQ1958" s="46"/>
      <c r="BR1958" s="46"/>
      <c r="BS1958" s="46"/>
      <c r="BT1958" s="46"/>
      <c r="BU1958" s="46"/>
      <c r="BV1958" s="46"/>
    </row>
    <row r="1959" spans="1:74" x14ac:dyDescent="0.2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  <c r="AC1959" s="46"/>
      <c r="AD1959" s="46"/>
      <c r="AE1959" s="46"/>
      <c r="AF1959" s="46"/>
      <c r="AG1959" s="46"/>
      <c r="AH1959" s="46"/>
      <c r="AI1959" s="46"/>
      <c r="AJ1959" s="46"/>
      <c r="AK1959" s="46"/>
      <c r="AL1959" s="46"/>
      <c r="AM1959" s="46"/>
      <c r="AN1959" s="46"/>
      <c r="AO1959" s="46"/>
      <c r="AP1959" s="46"/>
      <c r="AQ1959" s="46"/>
      <c r="AR1959" s="46"/>
      <c r="AS1959" s="46"/>
      <c r="AT1959" s="46"/>
      <c r="AU1959" s="46"/>
      <c r="AV1959" s="46"/>
      <c r="AW1959" s="46"/>
      <c r="AX1959" s="46"/>
      <c r="AY1959" s="46"/>
      <c r="AZ1959" s="46"/>
      <c r="BA1959" s="46"/>
      <c r="BB1959" s="46"/>
      <c r="BC1959" s="46"/>
      <c r="BD1959" s="46"/>
      <c r="BE1959" s="46"/>
      <c r="BF1959" s="143"/>
      <c r="BG1959" s="46"/>
      <c r="BH1959" s="46"/>
      <c r="BI1959" s="46"/>
      <c r="BJ1959" s="46"/>
      <c r="BK1959" s="46"/>
      <c r="BL1959" s="46"/>
      <c r="BM1959" s="46"/>
      <c r="BN1959" s="46"/>
      <c r="BO1959" s="46"/>
      <c r="BP1959" s="46"/>
      <c r="BQ1959" s="46"/>
      <c r="BR1959" s="46"/>
      <c r="BS1959" s="46"/>
      <c r="BT1959" s="46"/>
      <c r="BU1959" s="46"/>
      <c r="BV1959" s="46"/>
    </row>
    <row r="1960" spans="1:74" x14ac:dyDescent="0.2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  <c r="AC1960" s="46"/>
      <c r="AD1960" s="46"/>
      <c r="AE1960" s="46"/>
      <c r="AF1960" s="46"/>
      <c r="AG1960" s="46"/>
      <c r="AH1960" s="46"/>
      <c r="AI1960" s="46"/>
      <c r="AJ1960" s="46"/>
      <c r="AK1960" s="46"/>
      <c r="AL1960" s="46"/>
      <c r="AM1960" s="46"/>
      <c r="AN1960" s="46"/>
      <c r="AO1960" s="46"/>
      <c r="AP1960" s="46"/>
      <c r="AQ1960" s="46"/>
      <c r="AR1960" s="46"/>
      <c r="AS1960" s="46"/>
      <c r="AT1960" s="46"/>
      <c r="AU1960" s="46"/>
      <c r="AV1960" s="46"/>
      <c r="AW1960" s="46"/>
      <c r="AX1960" s="46"/>
      <c r="AY1960" s="46"/>
      <c r="AZ1960" s="46"/>
      <c r="BA1960" s="46"/>
      <c r="BB1960" s="46"/>
      <c r="BC1960" s="46"/>
      <c r="BD1960" s="46"/>
      <c r="BE1960" s="46"/>
      <c r="BF1960" s="143"/>
      <c r="BG1960" s="46"/>
      <c r="BH1960" s="46"/>
      <c r="BI1960" s="46"/>
      <c r="BJ1960" s="46"/>
      <c r="BK1960" s="46"/>
      <c r="BL1960" s="46"/>
      <c r="BM1960" s="46"/>
      <c r="BN1960" s="46"/>
      <c r="BO1960" s="46"/>
      <c r="BP1960" s="46"/>
      <c r="BQ1960" s="46"/>
      <c r="BR1960" s="46"/>
      <c r="BS1960" s="46"/>
      <c r="BT1960" s="46"/>
      <c r="BU1960" s="46"/>
      <c r="BV1960" s="46"/>
    </row>
    <row r="1961" spans="1:74" x14ac:dyDescent="0.2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  <c r="AC1961" s="46"/>
      <c r="AD1961" s="46"/>
      <c r="AE1961" s="46"/>
      <c r="AF1961" s="46"/>
      <c r="AG1961" s="46"/>
      <c r="AH1961" s="46"/>
      <c r="AI1961" s="46"/>
      <c r="AJ1961" s="46"/>
      <c r="AK1961" s="46"/>
      <c r="AL1961" s="46"/>
      <c r="AM1961" s="46"/>
      <c r="AN1961" s="46"/>
      <c r="AO1961" s="46"/>
      <c r="AP1961" s="46"/>
      <c r="AQ1961" s="46"/>
      <c r="AR1961" s="46"/>
      <c r="AS1961" s="46"/>
      <c r="AT1961" s="46"/>
      <c r="AU1961" s="46"/>
      <c r="AV1961" s="46"/>
      <c r="AW1961" s="46"/>
      <c r="AX1961" s="46"/>
      <c r="AY1961" s="46"/>
      <c r="AZ1961" s="46"/>
      <c r="BA1961" s="46"/>
      <c r="BB1961" s="46"/>
      <c r="BC1961" s="46"/>
      <c r="BD1961" s="46"/>
      <c r="BE1961" s="46"/>
      <c r="BF1961" s="143"/>
      <c r="BG1961" s="46"/>
      <c r="BH1961" s="46"/>
      <c r="BI1961" s="46"/>
      <c r="BJ1961" s="46"/>
      <c r="BK1961" s="46"/>
      <c r="BL1961" s="46"/>
      <c r="BM1961" s="46"/>
      <c r="BN1961" s="46"/>
      <c r="BO1961" s="46"/>
      <c r="BP1961" s="46"/>
      <c r="BQ1961" s="46"/>
      <c r="BR1961" s="46"/>
      <c r="BS1961" s="46"/>
      <c r="BT1961" s="46"/>
      <c r="BU1961" s="46"/>
      <c r="BV1961" s="46"/>
    </row>
    <row r="1962" spans="1:74" x14ac:dyDescent="0.2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  <c r="AC1962" s="46"/>
      <c r="AD1962" s="46"/>
      <c r="AE1962" s="46"/>
      <c r="AF1962" s="46"/>
      <c r="AG1962" s="46"/>
      <c r="AH1962" s="46"/>
      <c r="AI1962" s="46"/>
      <c r="AJ1962" s="46"/>
      <c r="AK1962" s="46"/>
      <c r="AL1962" s="46"/>
      <c r="AM1962" s="46"/>
      <c r="AN1962" s="46"/>
      <c r="AO1962" s="46"/>
      <c r="AP1962" s="46"/>
      <c r="AQ1962" s="46"/>
      <c r="AR1962" s="46"/>
      <c r="AS1962" s="46"/>
      <c r="AT1962" s="46"/>
      <c r="AU1962" s="46"/>
      <c r="AV1962" s="46"/>
      <c r="AW1962" s="46"/>
      <c r="AX1962" s="46"/>
      <c r="AY1962" s="46"/>
      <c r="AZ1962" s="46"/>
      <c r="BA1962" s="46"/>
      <c r="BB1962" s="46"/>
      <c r="BC1962" s="46"/>
      <c r="BD1962" s="46"/>
      <c r="BE1962" s="46"/>
      <c r="BF1962" s="143"/>
      <c r="BG1962" s="46"/>
      <c r="BH1962" s="46"/>
      <c r="BI1962" s="46"/>
      <c r="BJ1962" s="46"/>
      <c r="BK1962" s="46"/>
      <c r="BL1962" s="46"/>
      <c r="BM1962" s="46"/>
      <c r="BN1962" s="46"/>
      <c r="BO1962" s="46"/>
      <c r="BP1962" s="46"/>
      <c r="BQ1962" s="46"/>
      <c r="BR1962" s="46"/>
      <c r="BS1962" s="46"/>
      <c r="BT1962" s="46"/>
      <c r="BU1962" s="46"/>
      <c r="BV1962" s="46"/>
    </row>
    <row r="1963" spans="1:74" x14ac:dyDescent="0.2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  <c r="AC1963" s="46"/>
      <c r="AD1963" s="46"/>
      <c r="AE1963" s="46"/>
      <c r="AF1963" s="46"/>
      <c r="AG1963" s="46"/>
      <c r="AH1963" s="46"/>
      <c r="AI1963" s="46"/>
      <c r="AJ1963" s="46"/>
      <c r="AK1963" s="46"/>
      <c r="AL1963" s="46"/>
      <c r="AM1963" s="46"/>
      <c r="AN1963" s="46"/>
      <c r="AO1963" s="46"/>
      <c r="AP1963" s="46"/>
      <c r="AQ1963" s="46"/>
      <c r="AR1963" s="46"/>
      <c r="AS1963" s="46"/>
      <c r="AT1963" s="46"/>
      <c r="AU1963" s="46"/>
      <c r="AV1963" s="46"/>
      <c r="AW1963" s="46"/>
      <c r="AX1963" s="46"/>
      <c r="AY1963" s="46"/>
      <c r="AZ1963" s="46"/>
      <c r="BA1963" s="46"/>
      <c r="BB1963" s="46"/>
      <c r="BC1963" s="46"/>
      <c r="BD1963" s="46"/>
      <c r="BE1963" s="46"/>
      <c r="BF1963" s="143"/>
      <c r="BG1963" s="46"/>
      <c r="BH1963" s="46"/>
      <c r="BI1963" s="46"/>
      <c r="BJ1963" s="46"/>
      <c r="BK1963" s="46"/>
      <c r="BL1963" s="46"/>
      <c r="BM1963" s="46"/>
      <c r="BN1963" s="46"/>
      <c r="BO1963" s="46"/>
      <c r="BP1963" s="46"/>
      <c r="BQ1963" s="46"/>
      <c r="BR1963" s="46"/>
      <c r="BS1963" s="46"/>
      <c r="BT1963" s="46"/>
      <c r="BU1963" s="46"/>
      <c r="BV1963" s="46"/>
    </row>
    <row r="1964" spans="1:74" x14ac:dyDescent="0.2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  <c r="AC1964" s="46"/>
      <c r="AD1964" s="46"/>
      <c r="AE1964" s="46"/>
      <c r="AF1964" s="46"/>
      <c r="AG1964" s="46"/>
      <c r="AH1964" s="46"/>
      <c r="AI1964" s="46"/>
      <c r="AJ1964" s="46"/>
      <c r="AK1964" s="46"/>
      <c r="AL1964" s="46"/>
      <c r="AM1964" s="46"/>
      <c r="AN1964" s="46"/>
      <c r="AO1964" s="46"/>
      <c r="AP1964" s="46"/>
      <c r="AQ1964" s="46"/>
      <c r="AR1964" s="46"/>
      <c r="AS1964" s="46"/>
      <c r="AT1964" s="46"/>
      <c r="AU1964" s="46"/>
      <c r="AV1964" s="46"/>
      <c r="AW1964" s="46"/>
      <c r="AX1964" s="46"/>
      <c r="AY1964" s="46"/>
      <c r="AZ1964" s="46"/>
      <c r="BA1964" s="46"/>
      <c r="BB1964" s="46"/>
      <c r="BC1964" s="46"/>
      <c r="BD1964" s="46"/>
      <c r="BE1964" s="46"/>
      <c r="BF1964" s="143"/>
      <c r="BG1964" s="46"/>
      <c r="BH1964" s="46"/>
      <c r="BI1964" s="46"/>
      <c r="BJ1964" s="46"/>
      <c r="BK1964" s="46"/>
      <c r="BL1964" s="46"/>
      <c r="BM1964" s="46"/>
      <c r="BN1964" s="46"/>
      <c r="BO1964" s="46"/>
      <c r="BP1964" s="46"/>
      <c r="BQ1964" s="46"/>
      <c r="BR1964" s="46"/>
      <c r="BS1964" s="46"/>
      <c r="BT1964" s="46"/>
      <c r="BU1964" s="46"/>
      <c r="BV1964" s="46"/>
    </row>
    <row r="1965" spans="1:74" x14ac:dyDescent="0.2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  <c r="AA1965" s="46"/>
      <c r="AB1965" s="46"/>
      <c r="AC1965" s="46"/>
      <c r="AD1965" s="46"/>
      <c r="AE1965" s="46"/>
      <c r="AF1965" s="46"/>
      <c r="AG1965" s="46"/>
      <c r="AH1965" s="46"/>
      <c r="AI1965" s="46"/>
      <c r="AJ1965" s="46"/>
      <c r="AK1965" s="46"/>
      <c r="AL1965" s="46"/>
      <c r="AM1965" s="46"/>
      <c r="AN1965" s="46"/>
      <c r="AO1965" s="46"/>
      <c r="AP1965" s="46"/>
      <c r="AQ1965" s="46"/>
      <c r="AR1965" s="46"/>
      <c r="AS1965" s="46"/>
      <c r="AT1965" s="46"/>
      <c r="AU1965" s="46"/>
      <c r="AV1965" s="46"/>
      <c r="AW1965" s="46"/>
      <c r="AX1965" s="46"/>
      <c r="AY1965" s="46"/>
      <c r="AZ1965" s="46"/>
      <c r="BA1965" s="46"/>
      <c r="BB1965" s="46"/>
      <c r="BC1965" s="46"/>
      <c r="BD1965" s="46"/>
      <c r="BE1965" s="46"/>
      <c r="BF1965" s="143"/>
      <c r="BG1965" s="46"/>
      <c r="BH1965" s="46"/>
      <c r="BI1965" s="46"/>
      <c r="BJ1965" s="46"/>
      <c r="BK1965" s="46"/>
      <c r="BL1965" s="46"/>
      <c r="BM1965" s="46"/>
      <c r="BN1965" s="46"/>
      <c r="BO1965" s="46"/>
      <c r="BP1965" s="46"/>
      <c r="BQ1965" s="46"/>
      <c r="BR1965" s="46"/>
      <c r="BS1965" s="46"/>
      <c r="BT1965" s="46"/>
      <c r="BU1965" s="46"/>
      <c r="BV1965" s="46"/>
    </row>
    <row r="1966" spans="1:74" x14ac:dyDescent="0.2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/>
      <c r="AC1966" s="46"/>
      <c r="AD1966" s="46"/>
      <c r="AE1966" s="46"/>
      <c r="AF1966" s="46"/>
      <c r="AG1966" s="46"/>
      <c r="AH1966" s="46"/>
      <c r="AI1966" s="46"/>
      <c r="AJ1966" s="46"/>
      <c r="AK1966" s="46"/>
      <c r="AL1966" s="46"/>
      <c r="AM1966" s="46"/>
      <c r="AN1966" s="46"/>
      <c r="AO1966" s="46"/>
      <c r="AP1966" s="46"/>
      <c r="AQ1966" s="46"/>
      <c r="AR1966" s="46"/>
      <c r="AS1966" s="46"/>
      <c r="AT1966" s="46"/>
      <c r="AU1966" s="46"/>
      <c r="AV1966" s="46"/>
      <c r="AW1966" s="46"/>
      <c r="AX1966" s="46"/>
      <c r="AY1966" s="46"/>
      <c r="AZ1966" s="46"/>
      <c r="BA1966" s="46"/>
      <c r="BB1966" s="46"/>
      <c r="BC1966" s="46"/>
      <c r="BD1966" s="46"/>
      <c r="BE1966" s="46"/>
      <c r="BF1966" s="143"/>
      <c r="BG1966" s="46"/>
      <c r="BH1966" s="46"/>
      <c r="BI1966" s="46"/>
      <c r="BJ1966" s="46"/>
      <c r="BK1966" s="46"/>
      <c r="BL1966" s="46"/>
      <c r="BM1966" s="46"/>
      <c r="BN1966" s="46"/>
      <c r="BO1966" s="46"/>
      <c r="BP1966" s="46"/>
      <c r="BQ1966" s="46"/>
      <c r="BR1966" s="46"/>
      <c r="BS1966" s="46"/>
      <c r="BT1966" s="46"/>
      <c r="BU1966" s="46"/>
      <c r="BV1966" s="46"/>
    </row>
    <row r="1967" spans="1:74" x14ac:dyDescent="0.2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/>
      <c r="AC1967" s="46"/>
      <c r="AD1967" s="46"/>
      <c r="AE1967" s="46"/>
      <c r="AF1967" s="46"/>
      <c r="AG1967" s="46"/>
      <c r="AH1967" s="46"/>
      <c r="AI1967" s="46"/>
      <c r="AJ1967" s="46"/>
      <c r="AK1967" s="46"/>
      <c r="AL1967" s="46"/>
      <c r="AM1967" s="46"/>
      <c r="AN1967" s="46"/>
      <c r="AO1967" s="46"/>
      <c r="AP1967" s="46"/>
      <c r="AQ1967" s="46"/>
      <c r="AR1967" s="46"/>
      <c r="AS1967" s="46"/>
      <c r="AT1967" s="46"/>
      <c r="AU1967" s="46"/>
      <c r="AV1967" s="46"/>
      <c r="AW1967" s="46"/>
      <c r="AX1967" s="46"/>
      <c r="AY1967" s="46"/>
      <c r="AZ1967" s="46"/>
      <c r="BA1967" s="46"/>
      <c r="BB1967" s="46"/>
      <c r="BC1967" s="46"/>
      <c r="BD1967" s="46"/>
      <c r="BE1967" s="46"/>
      <c r="BF1967" s="143"/>
      <c r="BG1967" s="46"/>
      <c r="BH1967" s="46"/>
      <c r="BI1967" s="46"/>
      <c r="BJ1967" s="46"/>
      <c r="BK1967" s="46"/>
      <c r="BL1967" s="46"/>
      <c r="BM1967" s="46"/>
      <c r="BN1967" s="46"/>
      <c r="BO1967" s="46"/>
      <c r="BP1967" s="46"/>
      <c r="BQ1967" s="46"/>
      <c r="BR1967" s="46"/>
      <c r="BS1967" s="46"/>
      <c r="BT1967" s="46"/>
      <c r="BU1967" s="46"/>
      <c r="BV1967" s="46"/>
    </row>
    <row r="1968" spans="1:74" x14ac:dyDescent="0.2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/>
      <c r="AC1968" s="46"/>
      <c r="AD1968" s="46"/>
      <c r="AE1968" s="46"/>
      <c r="AF1968" s="46"/>
      <c r="AG1968" s="46"/>
      <c r="AH1968" s="46"/>
      <c r="AI1968" s="46"/>
      <c r="AJ1968" s="46"/>
      <c r="AK1968" s="46"/>
      <c r="AL1968" s="46"/>
      <c r="AM1968" s="46"/>
      <c r="AN1968" s="46"/>
      <c r="AO1968" s="46"/>
      <c r="AP1968" s="46"/>
      <c r="AQ1968" s="46"/>
      <c r="AR1968" s="46"/>
      <c r="AS1968" s="46"/>
      <c r="AT1968" s="46"/>
      <c r="AU1968" s="46"/>
      <c r="AV1968" s="46"/>
      <c r="AW1968" s="46"/>
      <c r="AX1968" s="46"/>
      <c r="AY1968" s="46"/>
      <c r="AZ1968" s="46"/>
      <c r="BA1968" s="46"/>
      <c r="BB1968" s="46"/>
      <c r="BC1968" s="46"/>
      <c r="BD1968" s="46"/>
      <c r="BE1968" s="46"/>
      <c r="BF1968" s="143"/>
      <c r="BG1968" s="46"/>
      <c r="BH1968" s="46"/>
      <c r="BI1968" s="46"/>
      <c r="BJ1968" s="46"/>
      <c r="BK1968" s="46"/>
      <c r="BL1968" s="46"/>
      <c r="BM1968" s="46"/>
      <c r="BN1968" s="46"/>
      <c r="BO1968" s="46"/>
      <c r="BP1968" s="46"/>
      <c r="BQ1968" s="46"/>
      <c r="BR1968" s="46"/>
      <c r="BS1968" s="46"/>
      <c r="BT1968" s="46"/>
      <c r="BU1968" s="46"/>
      <c r="BV1968" s="46"/>
    </row>
    <row r="1969" spans="1:74" x14ac:dyDescent="0.2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  <c r="AC1969" s="46"/>
      <c r="AD1969" s="46"/>
      <c r="AE1969" s="46"/>
      <c r="AF1969" s="46"/>
      <c r="AG1969" s="46"/>
      <c r="AH1969" s="46"/>
      <c r="AI1969" s="46"/>
      <c r="AJ1969" s="46"/>
      <c r="AK1969" s="46"/>
      <c r="AL1969" s="46"/>
      <c r="AM1969" s="46"/>
      <c r="AN1969" s="46"/>
      <c r="AO1969" s="46"/>
      <c r="AP1969" s="46"/>
      <c r="AQ1969" s="46"/>
      <c r="AR1969" s="46"/>
      <c r="AS1969" s="46"/>
      <c r="AT1969" s="46"/>
      <c r="AU1969" s="46"/>
      <c r="AV1969" s="46"/>
      <c r="AW1969" s="46"/>
      <c r="AX1969" s="46"/>
      <c r="AY1969" s="46"/>
      <c r="AZ1969" s="46"/>
      <c r="BA1969" s="46"/>
      <c r="BB1969" s="46"/>
      <c r="BC1969" s="46"/>
      <c r="BD1969" s="46"/>
      <c r="BE1969" s="46"/>
      <c r="BF1969" s="143"/>
      <c r="BG1969" s="46"/>
      <c r="BH1969" s="46"/>
      <c r="BI1969" s="46"/>
      <c r="BJ1969" s="46"/>
      <c r="BK1969" s="46"/>
      <c r="BL1969" s="46"/>
      <c r="BM1969" s="46"/>
      <c r="BN1969" s="46"/>
      <c r="BO1969" s="46"/>
      <c r="BP1969" s="46"/>
      <c r="BQ1969" s="46"/>
      <c r="BR1969" s="46"/>
      <c r="BS1969" s="46"/>
      <c r="BT1969" s="46"/>
      <c r="BU1969" s="46"/>
      <c r="BV1969" s="46"/>
    </row>
    <row r="1970" spans="1:74" x14ac:dyDescent="0.2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46"/>
      <c r="AD1970" s="46"/>
      <c r="AE1970" s="46"/>
      <c r="AF1970" s="46"/>
      <c r="AG1970" s="46"/>
      <c r="AH1970" s="46"/>
      <c r="AI1970" s="46"/>
      <c r="AJ1970" s="46"/>
      <c r="AK1970" s="46"/>
      <c r="AL1970" s="46"/>
      <c r="AM1970" s="46"/>
      <c r="AN1970" s="46"/>
      <c r="AO1970" s="46"/>
      <c r="AP1970" s="46"/>
      <c r="AQ1970" s="46"/>
      <c r="AR1970" s="46"/>
      <c r="AS1970" s="46"/>
      <c r="AT1970" s="46"/>
      <c r="AU1970" s="46"/>
      <c r="AV1970" s="46"/>
      <c r="AW1970" s="46"/>
      <c r="AX1970" s="46"/>
      <c r="AY1970" s="46"/>
      <c r="AZ1970" s="46"/>
      <c r="BA1970" s="46"/>
      <c r="BB1970" s="46"/>
      <c r="BC1970" s="46"/>
      <c r="BD1970" s="46"/>
      <c r="BE1970" s="46"/>
      <c r="BF1970" s="143"/>
      <c r="BG1970" s="46"/>
      <c r="BH1970" s="46"/>
      <c r="BI1970" s="46"/>
      <c r="BJ1970" s="46"/>
      <c r="BK1970" s="46"/>
      <c r="BL1970" s="46"/>
      <c r="BM1970" s="46"/>
      <c r="BN1970" s="46"/>
      <c r="BO1970" s="46"/>
      <c r="BP1970" s="46"/>
      <c r="BQ1970" s="46"/>
      <c r="BR1970" s="46"/>
      <c r="BS1970" s="46"/>
      <c r="BT1970" s="46"/>
      <c r="BU1970" s="46"/>
      <c r="BV1970" s="46"/>
    </row>
    <row r="1971" spans="1:74" x14ac:dyDescent="0.2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/>
      <c r="AC1971" s="46"/>
      <c r="AD1971" s="46"/>
      <c r="AE1971" s="46"/>
      <c r="AF1971" s="46"/>
      <c r="AG1971" s="46"/>
      <c r="AH1971" s="46"/>
      <c r="AI1971" s="46"/>
      <c r="AJ1971" s="46"/>
      <c r="AK1971" s="46"/>
      <c r="AL1971" s="46"/>
      <c r="AM1971" s="46"/>
      <c r="AN1971" s="46"/>
      <c r="AO1971" s="46"/>
      <c r="AP1971" s="46"/>
      <c r="AQ1971" s="46"/>
      <c r="AR1971" s="46"/>
      <c r="AS1971" s="46"/>
      <c r="AT1971" s="46"/>
      <c r="AU1971" s="46"/>
      <c r="AV1971" s="46"/>
      <c r="AW1971" s="46"/>
      <c r="AX1971" s="46"/>
      <c r="AY1971" s="46"/>
      <c r="AZ1971" s="46"/>
      <c r="BA1971" s="46"/>
      <c r="BB1971" s="46"/>
      <c r="BC1971" s="46"/>
      <c r="BD1971" s="46"/>
      <c r="BE1971" s="46"/>
      <c r="BF1971" s="143"/>
      <c r="BG1971" s="46"/>
      <c r="BH1971" s="46"/>
      <c r="BI1971" s="46"/>
      <c r="BJ1971" s="46"/>
      <c r="BK1971" s="46"/>
      <c r="BL1971" s="46"/>
      <c r="BM1971" s="46"/>
      <c r="BN1971" s="46"/>
      <c r="BO1971" s="46"/>
      <c r="BP1971" s="46"/>
      <c r="BQ1971" s="46"/>
      <c r="BR1971" s="46"/>
      <c r="BS1971" s="46"/>
      <c r="BT1971" s="46"/>
      <c r="BU1971" s="46"/>
      <c r="BV1971" s="46"/>
    </row>
    <row r="1972" spans="1:74" x14ac:dyDescent="0.2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  <c r="AC1972" s="46"/>
      <c r="AD1972" s="46"/>
      <c r="AE1972" s="46"/>
      <c r="AF1972" s="46"/>
      <c r="AG1972" s="46"/>
      <c r="AH1972" s="46"/>
      <c r="AI1972" s="46"/>
      <c r="AJ1972" s="46"/>
      <c r="AK1972" s="46"/>
      <c r="AL1972" s="46"/>
      <c r="AM1972" s="46"/>
      <c r="AN1972" s="46"/>
      <c r="AO1972" s="46"/>
      <c r="AP1972" s="46"/>
      <c r="AQ1972" s="46"/>
      <c r="AR1972" s="46"/>
      <c r="AS1972" s="46"/>
      <c r="AT1972" s="46"/>
      <c r="AU1972" s="46"/>
      <c r="AV1972" s="46"/>
      <c r="AW1972" s="46"/>
      <c r="AX1972" s="46"/>
      <c r="AY1972" s="46"/>
      <c r="AZ1972" s="46"/>
      <c r="BA1972" s="46"/>
      <c r="BB1972" s="46"/>
      <c r="BC1972" s="46"/>
      <c r="BD1972" s="46"/>
      <c r="BE1972" s="46"/>
      <c r="BF1972" s="143"/>
      <c r="BG1972" s="46"/>
      <c r="BH1972" s="46"/>
      <c r="BI1972" s="46"/>
      <c r="BJ1972" s="46"/>
      <c r="BK1972" s="46"/>
      <c r="BL1972" s="46"/>
      <c r="BM1972" s="46"/>
      <c r="BN1972" s="46"/>
      <c r="BO1972" s="46"/>
      <c r="BP1972" s="46"/>
      <c r="BQ1972" s="46"/>
      <c r="BR1972" s="46"/>
      <c r="BS1972" s="46"/>
      <c r="BT1972" s="46"/>
      <c r="BU1972" s="46"/>
      <c r="BV1972" s="46"/>
    </row>
    <row r="1973" spans="1:74" x14ac:dyDescent="0.2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  <c r="AA1973" s="46"/>
      <c r="AB1973" s="46"/>
      <c r="AC1973" s="46"/>
      <c r="AD1973" s="46"/>
      <c r="AE1973" s="46"/>
      <c r="AF1973" s="46"/>
      <c r="AG1973" s="46"/>
      <c r="AH1973" s="46"/>
      <c r="AI1973" s="46"/>
      <c r="AJ1973" s="46"/>
      <c r="AK1973" s="46"/>
      <c r="AL1973" s="46"/>
      <c r="AM1973" s="46"/>
      <c r="AN1973" s="46"/>
      <c r="AO1973" s="46"/>
      <c r="AP1973" s="46"/>
      <c r="AQ1973" s="46"/>
      <c r="AR1973" s="46"/>
      <c r="AS1973" s="46"/>
      <c r="AT1973" s="46"/>
      <c r="AU1973" s="46"/>
      <c r="AV1973" s="46"/>
      <c r="AW1973" s="46"/>
      <c r="AX1973" s="46"/>
      <c r="AY1973" s="46"/>
      <c r="AZ1973" s="46"/>
      <c r="BA1973" s="46"/>
      <c r="BB1973" s="46"/>
      <c r="BC1973" s="46"/>
      <c r="BD1973" s="46"/>
      <c r="BE1973" s="46"/>
      <c r="BF1973" s="143"/>
      <c r="BG1973" s="46"/>
      <c r="BH1973" s="46"/>
      <c r="BI1973" s="46"/>
      <c r="BJ1973" s="46"/>
      <c r="BK1973" s="46"/>
      <c r="BL1973" s="46"/>
      <c r="BM1973" s="46"/>
      <c r="BN1973" s="46"/>
      <c r="BO1973" s="46"/>
      <c r="BP1973" s="46"/>
      <c r="BQ1973" s="46"/>
      <c r="BR1973" s="46"/>
      <c r="BS1973" s="46"/>
      <c r="BT1973" s="46"/>
      <c r="BU1973" s="46"/>
      <c r="BV1973" s="46"/>
    </row>
    <row r="1974" spans="1:74" x14ac:dyDescent="0.2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  <c r="AA1974" s="46"/>
      <c r="AB1974" s="46"/>
      <c r="AC1974" s="46"/>
      <c r="AD1974" s="46"/>
      <c r="AE1974" s="46"/>
      <c r="AF1974" s="46"/>
      <c r="AG1974" s="46"/>
      <c r="AH1974" s="46"/>
      <c r="AI1974" s="46"/>
      <c r="AJ1974" s="46"/>
      <c r="AK1974" s="46"/>
      <c r="AL1974" s="46"/>
      <c r="AM1974" s="46"/>
      <c r="AN1974" s="46"/>
      <c r="AO1974" s="46"/>
      <c r="AP1974" s="46"/>
      <c r="AQ1974" s="46"/>
      <c r="AR1974" s="46"/>
      <c r="AS1974" s="46"/>
      <c r="AT1974" s="46"/>
      <c r="AU1974" s="46"/>
      <c r="AV1974" s="46"/>
      <c r="AW1974" s="46"/>
      <c r="AX1974" s="46"/>
      <c r="AY1974" s="46"/>
      <c r="AZ1974" s="46"/>
      <c r="BA1974" s="46"/>
      <c r="BB1974" s="46"/>
      <c r="BC1974" s="46"/>
      <c r="BD1974" s="46"/>
      <c r="BE1974" s="46"/>
      <c r="BF1974" s="143"/>
      <c r="BG1974" s="46"/>
      <c r="BH1974" s="46"/>
      <c r="BI1974" s="46"/>
      <c r="BJ1974" s="46"/>
      <c r="BK1974" s="46"/>
      <c r="BL1974" s="46"/>
      <c r="BM1974" s="46"/>
      <c r="BN1974" s="46"/>
      <c r="BO1974" s="46"/>
      <c r="BP1974" s="46"/>
      <c r="BQ1974" s="46"/>
      <c r="BR1974" s="46"/>
      <c r="BS1974" s="46"/>
      <c r="BT1974" s="46"/>
      <c r="BU1974" s="46"/>
      <c r="BV1974" s="46"/>
    </row>
    <row r="1975" spans="1:74" x14ac:dyDescent="0.2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  <c r="AA1975" s="46"/>
      <c r="AB1975" s="46"/>
      <c r="AC1975" s="46"/>
      <c r="AD1975" s="46"/>
      <c r="AE1975" s="46"/>
      <c r="AF1975" s="46"/>
      <c r="AG1975" s="46"/>
      <c r="AH1975" s="46"/>
      <c r="AI1975" s="46"/>
      <c r="AJ1975" s="46"/>
      <c r="AK1975" s="46"/>
      <c r="AL1975" s="46"/>
      <c r="AM1975" s="46"/>
      <c r="AN1975" s="46"/>
      <c r="AO1975" s="46"/>
      <c r="AP1975" s="46"/>
      <c r="AQ1975" s="46"/>
      <c r="AR1975" s="46"/>
      <c r="AS1975" s="46"/>
      <c r="AT1975" s="46"/>
      <c r="AU1975" s="46"/>
      <c r="AV1975" s="46"/>
      <c r="AW1975" s="46"/>
      <c r="AX1975" s="46"/>
      <c r="AY1975" s="46"/>
      <c r="AZ1975" s="46"/>
      <c r="BA1975" s="46"/>
      <c r="BB1975" s="46"/>
      <c r="BC1975" s="46"/>
      <c r="BD1975" s="46"/>
      <c r="BE1975" s="46"/>
      <c r="BF1975" s="143"/>
      <c r="BG1975" s="46"/>
      <c r="BH1975" s="46"/>
      <c r="BI1975" s="46"/>
      <c r="BJ1975" s="46"/>
      <c r="BK1975" s="46"/>
      <c r="BL1975" s="46"/>
      <c r="BM1975" s="46"/>
      <c r="BN1975" s="46"/>
      <c r="BO1975" s="46"/>
      <c r="BP1975" s="46"/>
      <c r="BQ1975" s="46"/>
      <c r="BR1975" s="46"/>
      <c r="BS1975" s="46"/>
      <c r="BT1975" s="46"/>
      <c r="BU1975" s="46"/>
      <c r="BV1975" s="46"/>
    </row>
    <row r="1976" spans="1:74" x14ac:dyDescent="0.2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  <c r="AA1976" s="46"/>
      <c r="AB1976" s="46"/>
      <c r="AC1976" s="46"/>
      <c r="AD1976" s="46"/>
      <c r="AE1976" s="46"/>
      <c r="AF1976" s="46"/>
      <c r="AG1976" s="46"/>
      <c r="AH1976" s="46"/>
      <c r="AI1976" s="46"/>
      <c r="AJ1976" s="46"/>
      <c r="AK1976" s="46"/>
      <c r="AL1976" s="46"/>
      <c r="AM1976" s="46"/>
      <c r="AN1976" s="46"/>
      <c r="AO1976" s="46"/>
      <c r="AP1976" s="46"/>
      <c r="AQ1976" s="46"/>
      <c r="AR1976" s="46"/>
      <c r="AS1976" s="46"/>
      <c r="AT1976" s="46"/>
      <c r="AU1976" s="46"/>
      <c r="AV1976" s="46"/>
      <c r="AW1976" s="46"/>
      <c r="AX1976" s="46"/>
      <c r="AY1976" s="46"/>
      <c r="AZ1976" s="46"/>
      <c r="BA1976" s="46"/>
      <c r="BB1976" s="46"/>
      <c r="BC1976" s="46"/>
      <c r="BD1976" s="46"/>
      <c r="BE1976" s="46"/>
      <c r="BF1976" s="143"/>
      <c r="BG1976" s="46"/>
      <c r="BH1976" s="46"/>
      <c r="BI1976" s="46"/>
      <c r="BJ1976" s="46"/>
      <c r="BK1976" s="46"/>
      <c r="BL1976" s="46"/>
      <c r="BM1976" s="46"/>
      <c r="BN1976" s="46"/>
      <c r="BO1976" s="46"/>
      <c r="BP1976" s="46"/>
      <c r="BQ1976" s="46"/>
      <c r="BR1976" s="46"/>
      <c r="BS1976" s="46"/>
      <c r="BT1976" s="46"/>
      <c r="BU1976" s="46"/>
      <c r="BV1976" s="46"/>
    </row>
    <row r="1977" spans="1:74" x14ac:dyDescent="0.2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  <c r="AA1977" s="46"/>
      <c r="AB1977" s="46"/>
      <c r="AC1977" s="46"/>
      <c r="AD1977" s="46"/>
      <c r="AE1977" s="46"/>
      <c r="AF1977" s="46"/>
      <c r="AG1977" s="46"/>
      <c r="AH1977" s="46"/>
      <c r="AI1977" s="46"/>
      <c r="AJ1977" s="46"/>
      <c r="AK1977" s="46"/>
      <c r="AL1977" s="46"/>
      <c r="AM1977" s="46"/>
      <c r="AN1977" s="46"/>
      <c r="AO1977" s="46"/>
      <c r="AP1977" s="46"/>
      <c r="AQ1977" s="46"/>
      <c r="AR1977" s="46"/>
      <c r="AS1977" s="46"/>
      <c r="AT1977" s="46"/>
      <c r="AU1977" s="46"/>
      <c r="AV1977" s="46"/>
      <c r="AW1977" s="46"/>
      <c r="AX1977" s="46"/>
      <c r="AY1977" s="46"/>
      <c r="AZ1977" s="46"/>
      <c r="BA1977" s="46"/>
      <c r="BB1977" s="46"/>
      <c r="BC1977" s="46"/>
      <c r="BD1977" s="46"/>
      <c r="BE1977" s="46"/>
      <c r="BF1977" s="143"/>
      <c r="BG1977" s="46"/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</row>
    <row r="1978" spans="1:74" x14ac:dyDescent="0.2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  <c r="AA1978" s="46"/>
      <c r="AB1978" s="46"/>
      <c r="AC1978" s="46"/>
      <c r="AD1978" s="46"/>
      <c r="AE1978" s="46"/>
      <c r="AF1978" s="46"/>
      <c r="AG1978" s="46"/>
      <c r="AH1978" s="46"/>
      <c r="AI1978" s="46"/>
      <c r="AJ1978" s="46"/>
      <c r="AK1978" s="46"/>
      <c r="AL1978" s="46"/>
      <c r="AM1978" s="46"/>
      <c r="AN1978" s="46"/>
      <c r="AO1978" s="46"/>
      <c r="AP1978" s="46"/>
      <c r="AQ1978" s="46"/>
      <c r="AR1978" s="46"/>
      <c r="AS1978" s="46"/>
      <c r="AT1978" s="46"/>
      <c r="AU1978" s="46"/>
      <c r="AV1978" s="46"/>
      <c r="AW1978" s="46"/>
      <c r="AX1978" s="46"/>
      <c r="AY1978" s="46"/>
      <c r="AZ1978" s="46"/>
      <c r="BA1978" s="46"/>
      <c r="BB1978" s="46"/>
      <c r="BC1978" s="46"/>
      <c r="BD1978" s="46"/>
      <c r="BE1978" s="46"/>
      <c r="BF1978" s="143"/>
      <c r="BG1978" s="46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</row>
    <row r="1979" spans="1:74" x14ac:dyDescent="0.2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  <c r="AA1979" s="46"/>
      <c r="AB1979" s="46"/>
      <c r="AC1979" s="46"/>
      <c r="AD1979" s="46"/>
      <c r="AE1979" s="46"/>
      <c r="AF1979" s="46"/>
      <c r="AG1979" s="46"/>
      <c r="AH1979" s="46"/>
      <c r="AI1979" s="46"/>
      <c r="AJ1979" s="46"/>
      <c r="AK1979" s="46"/>
      <c r="AL1979" s="46"/>
      <c r="AM1979" s="46"/>
      <c r="AN1979" s="46"/>
      <c r="AO1979" s="46"/>
      <c r="AP1979" s="46"/>
      <c r="AQ1979" s="46"/>
      <c r="AR1979" s="46"/>
      <c r="AS1979" s="46"/>
      <c r="AT1979" s="46"/>
      <c r="AU1979" s="46"/>
      <c r="AV1979" s="46"/>
      <c r="AW1979" s="46"/>
      <c r="AX1979" s="46"/>
      <c r="AY1979" s="46"/>
      <c r="AZ1979" s="46"/>
      <c r="BA1979" s="46"/>
      <c r="BB1979" s="46"/>
      <c r="BC1979" s="46"/>
      <c r="BD1979" s="46"/>
      <c r="BE1979" s="46"/>
      <c r="BF1979" s="143"/>
      <c r="BG1979" s="46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</row>
    <row r="1980" spans="1:74" x14ac:dyDescent="0.2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  <c r="AA1980" s="46"/>
      <c r="AB1980" s="46"/>
      <c r="AC1980" s="46"/>
      <c r="AD1980" s="46"/>
      <c r="AE1980" s="46"/>
      <c r="AF1980" s="46"/>
      <c r="AG1980" s="46"/>
      <c r="AH1980" s="46"/>
      <c r="AI1980" s="46"/>
      <c r="AJ1980" s="46"/>
      <c r="AK1980" s="46"/>
      <c r="AL1980" s="46"/>
      <c r="AM1980" s="46"/>
      <c r="AN1980" s="46"/>
      <c r="AO1980" s="46"/>
      <c r="AP1980" s="46"/>
      <c r="AQ1980" s="46"/>
      <c r="AR1980" s="46"/>
      <c r="AS1980" s="46"/>
      <c r="AT1980" s="46"/>
      <c r="AU1980" s="46"/>
      <c r="AV1980" s="46"/>
      <c r="AW1980" s="46"/>
      <c r="AX1980" s="46"/>
      <c r="AY1980" s="46"/>
      <c r="AZ1980" s="46"/>
      <c r="BA1980" s="46"/>
      <c r="BB1980" s="46"/>
      <c r="BC1980" s="46"/>
      <c r="BD1980" s="46"/>
      <c r="BE1980" s="46"/>
      <c r="BF1980" s="143"/>
      <c r="BG1980" s="46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</row>
    <row r="1981" spans="1:74" x14ac:dyDescent="0.2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  <c r="AA1981" s="46"/>
      <c r="AB1981" s="46"/>
      <c r="AC1981" s="46"/>
      <c r="AD1981" s="46"/>
      <c r="AE1981" s="46"/>
      <c r="AF1981" s="46"/>
      <c r="AG1981" s="46"/>
      <c r="AH1981" s="46"/>
      <c r="AI1981" s="46"/>
      <c r="AJ1981" s="46"/>
      <c r="AK1981" s="46"/>
      <c r="AL1981" s="46"/>
      <c r="AM1981" s="46"/>
      <c r="AN1981" s="46"/>
      <c r="AO1981" s="46"/>
      <c r="AP1981" s="46"/>
      <c r="AQ1981" s="46"/>
      <c r="AR1981" s="46"/>
      <c r="AS1981" s="46"/>
      <c r="AT1981" s="46"/>
      <c r="AU1981" s="46"/>
      <c r="AV1981" s="46"/>
      <c r="AW1981" s="46"/>
      <c r="AX1981" s="46"/>
      <c r="AY1981" s="46"/>
      <c r="AZ1981" s="46"/>
      <c r="BA1981" s="46"/>
      <c r="BB1981" s="46"/>
      <c r="BC1981" s="46"/>
      <c r="BD1981" s="46"/>
      <c r="BE1981" s="46"/>
      <c r="BF1981" s="143"/>
      <c r="BG1981" s="46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</row>
    <row r="1982" spans="1:74" x14ac:dyDescent="0.2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  <c r="AC1982" s="46"/>
      <c r="AD1982" s="46"/>
      <c r="AE1982" s="46"/>
      <c r="AF1982" s="46"/>
      <c r="AG1982" s="46"/>
      <c r="AH1982" s="46"/>
      <c r="AI1982" s="46"/>
      <c r="AJ1982" s="46"/>
      <c r="AK1982" s="46"/>
      <c r="AL1982" s="46"/>
      <c r="AM1982" s="46"/>
      <c r="AN1982" s="46"/>
      <c r="AO1982" s="46"/>
      <c r="AP1982" s="46"/>
      <c r="AQ1982" s="46"/>
      <c r="AR1982" s="46"/>
      <c r="AS1982" s="46"/>
      <c r="AT1982" s="46"/>
      <c r="AU1982" s="46"/>
      <c r="AV1982" s="46"/>
      <c r="AW1982" s="46"/>
      <c r="AX1982" s="46"/>
      <c r="AY1982" s="46"/>
      <c r="AZ1982" s="46"/>
      <c r="BA1982" s="46"/>
      <c r="BB1982" s="46"/>
      <c r="BC1982" s="46"/>
      <c r="BD1982" s="46"/>
      <c r="BE1982" s="46"/>
      <c r="BF1982" s="143"/>
      <c r="BG1982" s="46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</row>
    <row r="1983" spans="1:74" x14ac:dyDescent="0.2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  <c r="AC1983" s="46"/>
      <c r="AD1983" s="46"/>
      <c r="AE1983" s="46"/>
      <c r="AF1983" s="46"/>
      <c r="AG1983" s="46"/>
      <c r="AH1983" s="46"/>
      <c r="AI1983" s="46"/>
      <c r="AJ1983" s="46"/>
      <c r="AK1983" s="46"/>
      <c r="AL1983" s="46"/>
      <c r="AM1983" s="46"/>
      <c r="AN1983" s="46"/>
      <c r="AO1983" s="46"/>
      <c r="AP1983" s="46"/>
      <c r="AQ1983" s="46"/>
      <c r="AR1983" s="46"/>
      <c r="AS1983" s="46"/>
      <c r="AT1983" s="46"/>
      <c r="AU1983" s="46"/>
      <c r="AV1983" s="46"/>
      <c r="AW1983" s="46"/>
      <c r="AX1983" s="46"/>
      <c r="AY1983" s="46"/>
      <c r="AZ1983" s="46"/>
      <c r="BA1983" s="46"/>
      <c r="BB1983" s="46"/>
      <c r="BC1983" s="46"/>
      <c r="BD1983" s="46"/>
      <c r="BE1983" s="46"/>
      <c r="BF1983" s="143"/>
      <c r="BG1983" s="46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</row>
    <row r="1984" spans="1:74" x14ac:dyDescent="0.2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  <c r="AA1984" s="46"/>
      <c r="AB1984" s="46"/>
      <c r="AC1984" s="46"/>
      <c r="AD1984" s="46"/>
      <c r="AE1984" s="46"/>
      <c r="AF1984" s="46"/>
      <c r="AG1984" s="46"/>
      <c r="AH1984" s="46"/>
      <c r="AI1984" s="46"/>
      <c r="AJ1984" s="46"/>
      <c r="AK1984" s="46"/>
      <c r="AL1984" s="46"/>
      <c r="AM1984" s="46"/>
      <c r="AN1984" s="46"/>
      <c r="AO1984" s="46"/>
      <c r="AP1984" s="46"/>
      <c r="AQ1984" s="46"/>
      <c r="AR1984" s="46"/>
      <c r="AS1984" s="46"/>
      <c r="AT1984" s="46"/>
      <c r="AU1984" s="46"/>
      <c r="AV1984" s="46"/>
      <c r="AW1984" s="46"/>
      <c r="AX1984" s="46"/>
      <c r="AY1984" s="46"/>
      <c r="AZ1984" s="46"/>
      <c r="BA1984" s="46"/>
      <c r="BB1984" s="46"/>
      <c r="BC1984" s="46"/>
      <c r="BD1984" s="46"/>
      <c r="BE1984" s="46"/>
      <c r="BF1984" s="143"/>
      <c r="BG1984" s="46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</row>
    <row r="1985" spans="1:74" x14ac:dyDescent="0.2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  <c r="AC1985" s="46"/>
      <c r="AD1985" s="46"/>
      <c r="AE1985" s="46"/>
      <c r="AF1985" s="46"/>
      <c r="AG1985" s="46"/>
      <c r="AH1985" s="46"/>
      <c r="AI1985" s="46"/>
      <c r="AJ1985" s="46"/>
      <c r="AK1985" s="46"/>
      <c r="AL1985" s="46"/>
      <c r="AM1985" s="46"/>
      <c r="AN1985" s="46"/>
      <c r="AO1985" s="46"/>
      <c r="AP1985" s="46"/>
      <c r="AQ1985" s="46"/>
      <c r="AR1985" s="46"/>
      <c r="AS1985" s="46"/>
      <c r="AT1985" s="46"/>
      <c r="AU1985" s="46"/>
      <c r="AV1985" s="46"/>
      <c r="AW1985" s="46"/>
      <c r="AX1985" s="46"/>
      <c r="AY1985" s="46"/>
      <c r="AZ1985" s="46"/>
      <c r="BA1985" s="46"/>
      <c r="BB1985" s="46"/>
      <c r="BC1985" s="46"/>
      <c r="BD1985" s="46"/>
      <c r="BE1985" s="46"/>
      <c r="BF1985" s="143"/>
      <c r="BG1985" s="46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</row>
    <row r="1986" spans="1:74" x14ac:dyDescent="0.2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  <c r="AE1986" s="46"/>
      <c r="AF1986" s="46"/>
      <c r="AG1986" s="46"/>
      <c r="AH1986" s="46"/>
      <c r="AI1986" s="46"/>
      <c r="AJ1986" s="46"/>
      <c r="AK1986" s="46"/>
      <c r="AL1986" s="46"/>
      <c r="AM1986" s="46"/>
      <c r="AN1986" s="46"/>
      <c r="AO1986" s="46"/>
      <c r="AP1986" s="46"/>
      <c r="AQ1986" s="46"/>
      <c r="AR1986" s="46"/>
      <c r="AS1986" s="46"/>
      <c r="AT1986" s="46"/>
      <c r="AU1986" s="46"/>
      <c r="AV1986" s="46"/>
      <c r="AW1986" s="46"/>
      <c r="AX1986" s="46"/>
      <c r="AY1986" s="46"/>
      <c r="AZ1986" s="46"/>
      <c r="BA1986" s="46"/>
      <c r="BB1986" s="46"/>
      <c r="BC1986" s="46"/>
      <c r="BD1986" s="46"/>
      <c r="BE1986" s="46"/>
      <c r="BF1986" s="143"/>
      <c r="BG1986" s="46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</row>
    <row r="1987" spans="1:74" x14ac:dyDescent="0.2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  <c r="AA1987" s="46"/>
      <c r="AB1987" s="46"/>
      <c r="AC1987" s="46"/>
      <c r="AD1987" s="46"/>
      <c r="AE1987" s="46"/>
      <c r="AF1987" s="46"/>
      <c r="AG1987" s="46"/>
      <c r="AH1987" s="46"/>
      <c r="AI1987" s="46"/>
      <c r="AJ1987" s="46"/>
      <c r="AK1987" s="46"/>
      <c r="AL1987" s="46"/>
      <c r="AM1987" s="46"/>
      <c r="AN1987" s="46"/>
      <c r="AO1987" s="46"/>
      <c r="AP1987" s="46"/>
      <c r="AQ1987" s="46"/>
      <c r="AR1987" s="46"/>
      <c r="AS1987" s="46"/>
      <c r="AT1987" s="46"/>
      <c r="AU1987" s="46"/>
      <c r="AV1987" s="46"/>
      <c r="AW1987" s="46"/>
      <c r="AX1987" s="46"/>
      <c r="AY1987" s="46"/>
      <c r="AZ1987" s="46"/>
      <c r="BA1987" s="46"/>
      <c r="BB1987" s="46"/>
      <c r="BC1987" s="46"/>
      <c r="BD1987" s="46"/>
      <c r="BE1987" s="46"/>
      <c r="BF1987" s="143"/>
      <c r="BG1987" s="46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</row>
    <row r="1988" spans="1:74" x14ac:dyDescent="0.2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  <c r="AA1988" s="46"/>
      <c r="AB1988" s="46"/>
      <c r="AC1988" s="46"/>
      <c r="AD1988" s="46"/>
      <c r="AE1988" s="46"/>
      <c r="AF1988" s="46"/>
      <c r="AG1988" s="46"/>
      <c r="AH1988" s="46"/>
      <c r="AI1988" s="46"/>
      <c r="AJ1988" s="46"/>
      <c r="AK1988" s="46"/>
      <c r="AL1988" s="46"/>
      <c r="AM1988" s="46"/>
      <c r="AN1988" s="46"/>
      <c r="AO1988" s="46"/>
      <c r="AP1988" s="46"/>
      <c r="AQ1988" s="46"/>
      <c r="AR1988" s="46"/>
      <c r="AS1988" s="46"/>
      <c r="AT1988" s="46"/>
      <c r="AU1988" s="46"/>
      <c r="AV1988" s="46"/>
      <c r="AW1988" s="46"/>
      <c r="AX1988" s="46"/>
      <c r="AY1988" s="46"/>
      <c r="AZ1988" s="46"/>
      <c r="BA1988" s="46"/>
      <c r="BB1988" s="46"/>
      <c r="BC1988" s="46"/>
      <c r="BD1988" s="46"/>
      <c r="BE1988" s="46"/>
      <c r="BF1988" s="143"/>
      <c r="BG1988" s="46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</row>
    <row r="1989" spans="1:74" x14ac:dyDescent="0.2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  <c r="AA1989" s="46"/>
      <c r="AB1989" s="46"/>
      <c r="AC1989" s="46"/>
      <c r="AD1989" s="46"/>
      <c r="AE1989" s="46"/>
      <c r="AF1989" s="46"/>
      <c r="AG1989" s="46"/>
      <c r="AH1989" s="46"/>
      <c r="AI1989" s="46"/>
      <c r="AJ1989" s="46"/>
      <c r="AK1989" s="46"/>
      <c r="AL1989" s="46"/>
      <c r="AM1989" s="46"/>
      <c r="AN1989" s="46"/>
      <c r="AO1989" s="46"/>
      <c r="AP1989" s="46"/>
      <c r="AQ1989" s="46"/>
      <c r="AR1989" s="46"/>
      <c r="AS1989" s="46"/>
      <c r="AT1989" s="46"/>
      <c r="AU1989" s="46"/>
      <c r="AV1989" s="46"/>
      <c r="AW1989" s="46"/>
      <c r="AX1989" s="46"/>
      <c r="AY1989" s="46"/>
      <c r="AZ1989" s="46"/>
      <c r="BA1989" s="46"/>
      <c r="BB1989" s="46"/>
      <c r="BC1989" s="46"/>
      <c r="BD1989" s="46"/>
      <c r="BE1989" s="46"/>
      <c r="BF1989" s="143"/>
      <c r="BG1989" s="46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</row>
    <row r="1990" spans="1:74" x14ac:dyDescent="0.2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  <c r="AC1990" s="46"/>
      <c r="AD1990" s="46"/>
      <c r="AE1990" s="46"/>
      <c r="AF1990" s="46"/>
      <c r="AG1990" s="46"/>
      <c r="AH1990" s="46"/>
      <c r="AI1990" s="46"/>
      <c r="AJ1990" s="46"/>
      <c r="AK1990" s="46"/>
      <c r="AL1990" s="46"/>
      <c r="AM1990" s="46"/>
      <c r="AN1990" s="46"/>
      <c r="AO1990" s="46"/>
      <c r="AP1990" s="46"/>
      <c r="AQ1990" s="46"/>
      <c r="AR1990" s="46"/>
      <c r="AS1990" s="46"/>
      <c r="AT1990" s="46"/>
      <c r="AU1990" s="46"/>
      <c r="AV1990" s="46"/>
      <c r="AW1990" s="46"/>
      <c r="AX1990" s="46"/>
      <c r="AY1990" s="46"/>
      <c r="AZ1990" s="46"/>
      <c r="BA1990" s="46"/>
      <c r="BB1990" s="46"/>
      <c r="BC1990" s="46"/>
      <c r="BD1990" s="46"/>
      <c r="BE1990" s="46"/>
      <c r="BF1990" s="143"/>
      <c r="BG1990" s="46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</row>
    <row r="1991" spans="1:74" x14ac:dyDescent="0.2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  <c r="AC1991" s="46"/>
      <c r="AD1991" s="46"/>
      <c r="AE1991" s="46"/>
      <c r="AF1991" s="46"/>
      <c r="AG1991" s="46"/>
      <c r="AH1991" s="46"/>
      <c r="AI1991" s="46"/>
      <c r="AJ1991" s="46"/>
      <c r="AK1991" s="46"/>
      <c r="AL1991" s="46"/>
      <c r="AM1991" s="46"/>
      <c r="AN1991" s="46"/>
      <c r="AO1991" s="46"/>
      <c r="AP1991" s="46"/>
      <c r="AQ1991" s="46"/>
      <c r="AR1991" s="46"/>
      <c r="AS1991" s="46"/>
      <c r="AT1991" s="46"/>
      <c r="AU1991" s="46"/>
      <c r="AV1991" s="46"/>
      <c r="AW1991" s="46"/>
      <c r="AX1991" s="46"/>
      <c r="AY1991" s="46"/>
      <c r="AZ1991" s="46"/>
      <c r="BA1991" s="46"/>
      <c r="BB1991" s="46"/>
      <c r="BC1991" s="46"/>
      <c r="BD1991" s="46"/>
      <c r="BE1991" s="46"/>
      <c r="BF1991" s="143"/>
      <c r="BG1991" s="46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</row>
    <row r="1992" spans="1:74" x14ac:dyDescent="0.2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  <c r="AC1992" s="46"/>
      <c r="AD1992" s="46"/>
      <c r="AE1992" s="46"/>
      <c r="AF1992" s="46"/>
      <c r="AG1992" s="46"/>
      <c r="AH1992" s="46"/>
      <c r="AI1992" s="46"/>
      <c r="AJ1992" s="46"/>
      <c r="AK1992" s="46"/>
      <c r="AL1992" s="46"/>
      <c r="AM1992" s="46"/>
      <c r="AN1992" s="46"/>
      <c r="AO1992" s="46"/>
      <c r="AP1992" s="46"/>
      <c r="AQ1992" s="46"/>
      <c r="AR1992" s="46"/>
      <c r="AS1992" s="46"/>
      <c r="AT1992" s="46"/>
      <c r="AU1992" s="46"/>
      <c r="AV1992" s="46"/>
      <c r="AW1992" s="46"/>
      <c r="AX1992" s="46"/>
      <c r="AY1992" s="46"/>
      <c r="AZ1992" s="46"/>
      <c r="BA1992" s="46"/>
      <c r="BB1992" s="46"/>
      <c r="BC1992" s="46"/>
      <c r="BD1992" s="46"/>
      <c r="BE1992" s="46"/>
      <c r="BF1992" s="143"/>
      <c r="BG1992" s="46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</row>
    <row r="1993" spans="1:74" x14ac:dyDescent="0.2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  <c r="AC1993" s="46"/>
      <c r="AD1993" s="46"/>
      <c r="AE1993" s="46"/>
      <c r="AF1993" s="46"/>
      <c r="AG1993" s="46"/>
      <c r="AH1993" s="46"/>
      <c r="AI1993" s="46"/>
      <c r="AJ1993" s="46"/>
      <c r="AK1993" s="46"/>
      <c r="AL1993" s="46"/>
      <c r="AM1993" s="46"/>
      <c r="AN1993" s="46"/>
      <c r="AO1993" s="46"/>
      <c r="AP1993" s="46"/>
      <c r="AQ1993" s="46"/>
      <c r="AR1993" s="46"/>
      <c r="AS1993" s="46"/>
      <c r="AT1993" s="46"/>
      <c r="AU1993" s="46"/>
      <c r="AV1993" s="46"/>
      <c r="AW1993" s="46"/>
      <c r="AX1993" s="46"/>
      <c r="AY1993" s="46"/>
      <c r="AZ1993" s="46"/>
      <c r="BA1993" s="46"/>
      <c r="BB1993" s="46"/>
      <c r="BC1993" s="46"/>
      <c r="BD1993" s="46"/>
      <c r="BE1993" s="46"/>
      <c r="BF1993" s="143"/>
      <c r="BG1993" s="46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</row>
    <row r="1994" spans="1:74" x14ac:dyDescent="0.2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  <c r="AC1994" s="46"/>
      <c r="AD1994" s="46"/>
      <c r="AE1994" s="46"/>
      <c r="AF1994" s="46"/>
      <c r="AG1994" s="46"/>
      <c r="AH1994" s="46"/>
      <c r="AI1994" s="46"/>
      <c r="AJ1994" s="46"/>
      <c r="AK1994" s="46"/>
      <c r="AL1994" s="46"/>
      <c r="AM1994" s="46"/>
      <c r="AN1994" s="46"/>
      <c r="AO1994" s="46"/>
      <c r="AP1994" s="46"/>
      <c r="AQ1994" s="46"/>
      <c r="AR1994" s="46"/>
      <c r="AS1994" s="46"/>
      <c r="AT1994" s="46"/>
      <c r="AU1994" s="46"/>
      <c r="AV1994" s="46"/>
      <c r="AW1994" s="46"/>
      <c r="AX1994" s="46"/>
      <c r="AY1994" s="46"/>
      <c r="AZ1994" s="46"/>
      <c r="BA1994" s="46"/>
      <c r="BB1994" s="46"/>
      <c r="BC1994" s="46"/>
      <c r="BD1994" s="46"/>
      <c r="BE1994" s="46"/>
      <c r="BF1994" s="143"/>
      <c r="BG1994" s="46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</row>
    <row r="1995" spans="1:74" x14ac:dyDescent="0.2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  <c r="AC1995" s="46"/>
      <c r="AD1995" s="46"/>
      <c r="AE1995" s="46"/>
      <c r="AF1995" s="46"/>
      <c r="AG1995" s="46"/>
      <c r="AH1995" s="46"/>
      <c r="AI1995" s="46"/>
      <c r="AJ1995" s="46"/>
      <c r="AK1995" s="46"/>
      <c r="AL1995" s="46"/>
      <c r="AM1995" s="46"/>
      <c r="AN1995" s="46"/>
      <c r="AO1995" s="46"/>
      <c r="AP1995" s="46"/>
      <c r="AQ1995" s="46"/>
      <c r="AR1995" s="46"/>
      <c r="AS1995" s="46"/>
      <c r="AT1995" s="46"/>
      <c r="AU1995" s="46"/>
      <c r="AV1995" s="46"/>
      <c r="AW1995" s="46"/>
      <c r="AX1995" s="46"/>
      <c r="AY1995" s="46"/>
      <c r="AZ1995" s="46"/>
      <c r="BA1995" s="46"/>
      <c r="BB1995" s="46"/>
      <c r="BC1995" s="46"/>
      <c r="BD1995" s="46"/>
      <c r="BE1995" s="46"/>
      <c r="BF1995" s="143"/>
      <c r="BG1995" s="46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</row>
    <row r="1996" spans="1:74" x14ac:dyDescent="0.2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  <c r="AE1996" s="46"/>
      <c r="AF1996" s="46"/>
      <c r="AG1996" s="46"/>
      <c r="AH1996" s="46"/>
      <c r="AI1996" s="46"/>
      <c r="AJ1996" s="46"/>
      <c r="AK1996" s="46"/>
      <c r="AL1996" s="46"/>
      <c r="AM1996" s="46"/>
      <c r="AN1996" s="46"/>
      <c r="AO1996" s="46"/>
      <c r="AP1996" s="46"/>
      <c r="AQ1996" s="46"/>
      <c r="AR1996" s="46"/>
      <c r="AS1996" s="46"/>
      <c r="AT1996" s="46"/>
      <c r="AU1996" s="46"/>
      <c r="AV1996" s="46"/>
      <c r="AW1996" s="46"/>
      <c r="AX1996" s="46"/>
      <c r="AY1996" s="46"/>
      <c r="AZ1996" s="46"/>
      <c r="BA1996" s="46"/>
      <c r="BB1996" s="46"/>
      <c r="BC1996" s="46"/>
      <c r="BD1996" s="46"/>
      <c r="BE1996" s="46"/>
      <c r="BF1996" s="143"/>
      <c r="BG1996" s="46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</row>
    <row r="1997" spans="1:74" x14ac:dyDescent="0.2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  <c r="AE1997" s="46"/>
      <c r="AF1997" s="46"/>
      <c r="AG1997" s="46"/>
      <c r="AH1997" s="46"/>
      <c r="AI1997" s="46"/>
      <c r="AJ1997" s="46"/>
      <c r="AK1997" s="46"/>
      <c r="AL1997" s="46"/>
      <c r="AM1997" s="46"/>
      <c r="AN1997" s="46"/>
      <c r="AO1997" s="46"/>
      <c r="AP1997" s="46"/>
      <c r="AQ1997" s="46"/>
      <c r="AR1997" s="46"/>
      <c r="AS1997" s="46"/>
      <c r="AT1997" s="46"/>
      <c r="AU1997" s="46"/>
      <c r="AV1997" s="46"/>
      <c r="AW1997" s="46"/>
      <c r="AX1997" s="46"/>
      <c r="AY1997" s="46"/>
      <c r="AZ1997" s="46"/>
      <c r="BA1997" s="46"/>
      <c r="BB1997" s="46"/>
      <c r="BC1997" s="46"/>
      <c r="BD1997" s="46"/>
      <c r="BE1997" s="46"/>
      <c r="BF1997" s="143"/>
      <c r="BG1997" s="46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</row>
    <row r="1998" spans="1:74" x14ac:dyDescent="0.2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  <c r="AC1998" s="46"/>
      <c r="AD1998" s="46"/>
      <c r="AE1998" s="46"/>
      <c r="AF1998" s="46"/>
      <c r="AG1998" s="46"/>
      <c r="AH1998" s="46"/>
      <c r="AI1998" s="46"/>
      <c r="AJ1998" s="46"/>
      <c r="AK1998" s="46"/>
      <c r="AL1998" s="46"/>
      <c r="AM1998" s="46"/>
      <c r="AN1998" s="46"/>
      <c r="AO1998" s="46"/>
      <c r="AP1998" s="46"/>
      <c r="AQ1998" s="46"/>
      <c r="AR1998" s="46"/>
      <c r="AS1998" s="46"/>
      <c r="AT1998" s="46"/>
      <c r="AU1998" s="46"/>
      <c r="AV1998" s="46"/>
      <c r="AW1998" s="46"/>
      <c r="AX1998" s="46"/>
      <c r="AY1998" s="46"/>
      <c r="AZ1998" s="46"/>
      <c r="BA1998" s="46"/>
      <c r="BB1998" s="46"/>
      <c r="BC1998" s="46"/>
      <c r="BD1998" s="46"/>
      <c r="BE1998" s="46"/>
      <c r="BF1998" s="143"/>
      <c r="BG1998" s="46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</row>
    <row r="1999" spans="1:74" x14ac:dyDescent="0.2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  <c r="AA1999" s="46"/>
      <c r="AB1999" s="46"/>
      <c r="AC1999" s="46"/>
      <c r="AD1999" s="46"/>
      <c r="AE1999" s="46"/>
      <c r="AF1999" s="46"/>
      <c r="AG1999" s="46"/>
      <c r="AH1999" s="46"/>
      <c r="AI1999" s="46"/>
      <c r="AJ1999" s="46"/>
      <c r="AK1999" s="46"/>
      <c r="AL1999" s="46"/>
      <c r="AM1999" s="46"/>
      <c r="AN1999" s="46"/>
      <c r="AO1999" s="46"/>
      <c r="AP1999" s="46"/>
      <c r="AQ1999" s="46"/>
      <c r="AR1999" s="46"/>
      <c r="AS1999" s="46"/>
      <c r="AT1999" s="46"/>
      <c r="AU1999" s="46"/>
      <c r="AV1999" s="46"/>
      <c r="AW1999" s="46"/>
      <c r="AX1999" s="46"/>
      <c r="AY1999" s="46"/>
      <c r="AZ1999" s="46"/>
      <c r="BA1999" s="46"/>
      <c r="BB1999" s="46"/>
      <c r="BC1999" s="46"/>
      <c r="BD1999" s="46"/>
      <c r="BE1999" s="46"/>
      <c r="BF1999" s="143"/>
      <c r="BG1999" s="46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</row>
    <row r="2000" spans="1:74" x14ac:dyDescent="0.2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  <c r="AC2000" s="46"/>
      <c r="AD2000" s="46"/>
      <c r="AE2000" s="46"/>
      <c r="AF2000" s="46"/>
      <c r="AG2000" s="46"/>
      <c r="AH2000" s="46"/>
      <c r="AI2000" s="46"/>
      <c r="AJ2000" s="46"/>
      <c r="AK2000" s="46"/>
      <c r="AL2000" s="46"/>
      <c r="AM2000" s="46"/>
      <c r="AN2000" s="46"/>
      <c r="AO2000" s="46"/>
      <c r="AP2000" s="46"/>
      <c r="AQ2000" s="46"/>
      <c r="AR2000" s="46"/>
      <c r="AS2000" s="46"/>
      <c r="AT2000" s="46"/>
      <c r="AU2000" s="46"/>
      <c r="AV2000" s="46"/>
      <c r="AW2000" s="46"/>
      <c r="AX2000" s="46"/>
      <c r="AY2000" s="46"/>
      <c r="AZ2000" s="46"/>
      <c r="BA2000" s="46"/>
      <c r="BB2000" s="46"/>
      <c r="BC2000" s="46"/>
      <c r="BD2000" s="46"/>
      <c r="BE2000" s="46"/>
      <c r="BF2000" s="143"/>
      <c r="BG2000" s="46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</row>
    <row r="2001" spans="1:74" x14ac:dyDescent="0.2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  <c r="AE2001" s="46"/>
      <c r="AF2001" s="46"/>
      <c r="AG2001" s="46"/>
      <c r="AH2001" s="46"/>
      <c r="AI2001" s="46"/>
      <c r="AJ2001" s="46"/>
      <c r="AK2001" s="46"/>
      <c r="AL2001" s="46"/>
      <c r="AM2001" s="46"/>
      <c r="AN2001" s="46"/>
      <c r="AO2001" s="46"/>
      <c r="AP2001" s="46"/>
      <c r="AQ2001" s="46"/>
      <c r="AR2001" s="46"/>
      <c r="AS2001" s="46"/>
      <c r="AT2001" s="46"/>
      <c r="AU2001" s="46"/>
      <c r="AV2001" s="46"/>
      <c r="AW2001" s="46"/>
      <c r="AX2001" s="46"/>
      <c r="AY2001" s="46"/>
      <c r="AZ2001" s="46"/>
      <c r="BA2001" s="46"/>
      <c r="BB2001" s="46"/>
      <c r="BC2001" s="46"/>
      <c r="BD2001" s="46"/>
      <c r="BE2001" s="46"/>
      <c r="BF2001" s="143"/>
      <c r="BG2001" s="46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</row>
    <row r="2002" spans="1:74" x14ac:dyDescent="0.2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6"/>
      <c r="AK2002" s="46"/>
      <c r="AL2002" s="46"/>
      <c r="AM2002" s="46"/>
      <c r="AN2002" s="46"/>
      <c r="AO2002" s="46"/>
      <c r="AP2002" s="46"/>
      <c r="AQ2002" s="46"/>
      <c r="AR2002" s="46"/>
      <c r="AS2002" s="46"/>
      <c r="AT2002" s="46"/>
      <c r="AU2002" s="46"/>
      <c r="AV2002" s="46"/>
      <c r="AW2002" s="46"/>
      <c r="AX2002" s="46"/>
      <c r="AY2002" s="46"/>
      <c r="AZ2002" s="46"/>
      <c r="BA2002" s="46"/>
      <c r="BB2002" s="46"/>
      <c r="BC2002" s="46"/>
      <c r="BD2002" s="46"/>
      <c r="BE2002" s="46"/>
      <c r="BF2002" s="143"/>
      <c r="BG2002" s="46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</row>
    <row r="2003" spans="1:74" x14ac:dyDescent="0.2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/>
      <c r="AC2003" s="46"/>
      <c r="AD2003" s="46"/>
      <c r="AE2003" s="46"/>
      <c r="AF2003" s="46"/>
      <c r="AG2003" s="46"/>
      <c r="AH2003" s="46"/>
      <c r="AI2003" s="46"/>
      <c r="AJ2003" s="46"/>
      <c r="AK2003" s="46"/>
      <c r="AL2003" s="46"/>
      <c r="AM2003" s="46"/>
      <c r="AN2003" s="46"/>
      <c r="AO2003" s="46"/>
      <c r="AP2003" s="46"/>
      <c r="AQ2003" s="46"/>
      <c r="AR2003" s="46"/>
      <c r="AS2003" s="46"/>
      <c r="AT2003" s="46"/>
      <c r="AU2003" s="46"/>
      <c r="AV2003" s="46"/>
      <c r="AW2003" s="46"/>
      <c r="AX2003" s="46"/>
      <c r="AY2003" s="46"/>
      <c r="AZ2003" s="46"/>
      <c r="BA2003" s="46"/>
      <c r="BB2003" s="46"/>
      <c r="BC2003" s="46"/>
      <c r="BD2003" s="46"/>
      <c r="BE2003" s="46"/>
      <c r="BF2003" s="143"/>
      <c r="BG2003" s="46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</row>
    <row r="2004" spans="1:74" x14ac:dyDescent="0.2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  <c r="AE2004" s="46"/>
      <c r="AF2004" s="46"/>
      <c r="AG2004" s="46"/>
      <c r="AH2004" s="46"/>
      <c r="AI2004" s="46"/>
      <c r="AJ2004" s="46"/>
      <c r="AK2004" s="46"/>
      <c r="AL2004" s="46"/>
      <c r="AM2004" s="46"/>
      <c r="AN2004" s="46"/>
      <c r="AO2004" s="46"/>
      <c r="AP2004" s="46"/>
      <c r="AQ2004" s="46"/>
      <c r="AR2004" s="46"/>
      <c r="AS2004" s="46"/>
      <c r="AT2004" s="46"/>
      <c r="AU2004" s="46"/>
      <c r="AV2004" s="46"/>
      <c r="AW2004" s="46"/>
      <c r="AX2004" s="46"/>
      <c r="AY2004" s="46"/>
      <c r="AZ2004" s="46"/>
      <c r="BA2004" s="46"/>
      <c r="BB2004" s="46"/>
      <c r="BC2004" s="46"/>
      <c r="BD2004" s="46"/>
      <c r="BE2004" s="46"/>
      <c r="BF2004" s="143"/>
      <c r="BG2004" s="46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</row>
    <row r="2005" spans="1:74" x14ac:dyDescent="0.2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  <c r="AA2005" s="46"/>
      <c r="AB2005" s="46"/>
      <c r="AC2005" s="46"/>
      <c r="AD2005" s="46"/>
      <c r="AE2005" s="46"/>
      <c r="AF2005" s="46"/>
      <c r="AG2005" s="46"/>
      <c r="AH2005" s="46"/>
      <c r="AI2005" s="46"/>
      <c r="AJ2005" s="46"/>
      <c r="AK2005" s="46"/>
      <c r="AL2005" s="46"/>
      <c r="AM2005" s="46"/>
      <c r="AN2005" s="46"/>
      <c r="AO2005" s="46"/>
      <c r="AP2005" s="46"/>
      <c r="AQ2005" s="46"/>
      <c r="AR2005" s="46"/>
      <c r="AS2005" s="46"/>
      <c r="AT2005" s="46"/>
      <c r="AU2005" s="46"/>
      <c r="AV2005" s="46"/>
      <c r="AW2005" s="46"/>
      <c r="AX2005" s="46"/>
      <c r="AY2005" s="46"/>
      <c r="AZ2005" s="46"/>
      <c r="BA2005" s="46"/>
      <c r="BB2005" s="46"/>
      <c r="BC2005" s="46"/>
      <c r="BD2005" s="46"/>
      <c r="BE2005" s="46"/>
      <c r="BF2005" s="143"/>
      <c r="BG2005" s="46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</row>
    <row r="2006" spans="1:74" x14ac:dyDescent="0.2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  <c r="AC2006" s="46"/>
      <c r="AD2006" s="46"/>
      <c r="AE2006" s="46"/>
      <c r="AF2006" s="46"/>
      <c r="AG2006" s="46"/>
      <c r="AH2006" s="46"/>
      <c r="AI2006" s="46"/>
      <c r="AJ2006" s="46"/>
      <c r="AK2006" s="46"/>
      <c r="AL2006" s="46"/>
      <c r="AM2006" s="46"/>
      <c r="AN2006" s="46"/>
      <c r="AO2006" s="46"/>
      <c r="AP2006" s="46"/>
      <c r="AQ2006" s="46"/>
      <c r="AR2006" s="46"/>
      <c r="AS2006" s="46"/>
      <c r="AT2006" s="46"/>
      <c r="AU2006" s="46"/>
      <c r="AV2006" s="46"/>
      <c r="AW2006" s="46"/>
      <c r="AX2006" s="46"/>
      <c r="AY2006" s="46"/>
      <c r="AZ2006" s="46"/>
      <c r="BA2006" s="46"/>
      <c r="BB2006" s="46"/>
      <c r="BC2006" s="46"/>
      <c r="BD2006" s="46"/>
      <c r="BE2006" s="46"/>
      <c r="BF2006" s="143"/>
      <c r="BG2006" s="46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</row>
    <row r="2007" spans="1:74" x14ac:dyDescent="0.2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  <c r="AC2007" s="46"/>
      <c r="AD2007" s="46"/>
      <c r="AE2007" s="46"/>
      <c r="AF2007" s="46"/>
      <c r="AG2007" s="46"/>
      <c r="AH2007" s="46"/>
      <c r="AI2007" s="46"/>
      <c r="AJ2007" s="46"/>
      <c r="AK2007" s="46"/>
      <c r="AL2007" s="46"/>
      <c r="AM2007" s="46"/>
      <c r="AN2007" s="46"/>
      <c r="AO2007" s="46"/>
      <c r="AP2007" s="46"/>
      <c r="AQ2007" s="46"/>
      <c r="AR2007" s="46"/>
      <c r="AS2007" s="46"/>
      <c r="AT2007" s="46"/>
      <c r="AU2007" s="46"/>
      <c r="AV2007" s="46"/>
      <c r="AW2007" s="46"/>
      <c r="AX2007" s="46"/>
      <c r="AY2007" s="46"/>
      <c r="AZ2007" s="46"/>
      <c r="BA2007" s="46"/>
      <c r="BB2007" s="46"/>
      <c r="BC2007" s="46"/>
      <c r="BD2007" s="46"/>
      <c r="BE2007" s="46"/>
      <c r="BF2007" s="143"/>
      <c r="BG2007" s="46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</row>
    <row r="2008" spans="1:74" x14ac:dyDescent="0.2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  <c r="AC2008" s="46"/>
      <c r="AD2008" s="46"/>
      <c r="AE2008" s="46"/>
      <c r="AF2008" s="46"/>
      <c r="AG2008" s="46"/>
      <c r="AH2008" s="46"/>
      <c r="AI2008" s="46"/>
      <c r="AJ2008" s="46"/>
      <c r="AK2008" s="46"/>
      <c r="AL2008" s="46"/>
      <c r="AM2008" s="46"/>
      <c r="AN2008" s="46"/>
      <c r="AO2008" s="46"/>
      <c r="AP2008" s="46"/>
      <c r="AQ2008" s="46"/>
      <c r="AR2008" s="46"/>
      <c r="AS2008" s="46"/>
      <c r="AT2008" s="46"/>
      <c r="AU2008" s="46"/>
      <c r="AV2008" s="46"/>
      <c r="AW2008" s="46"/>
      <c r="AX2008" s="46"/>
      <c r="AY2008" s="46"/>
      <c r="AZ2008" s="46"/>
      <c r="BA2008" s="46"/>
      <c r="BB2008" s="46"/>
      <c r="BC2008" s="46"/>
      <c r="BD2008" s="46"/>
      <c r="BE2008" s="46"/>
      <c r="BF2008" s="143"/>
      <c r="BG2008" s="46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</row>
    <row r="2009" spans="1:74" x14ac:dyDescent="0.2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  <c r="AA2009" s="46"/>
      <c r="AB2009" s="46"/>
      <c r="AC2009" s="46"/>
      <c r="AD2009" s="46"/>
      <c r="AE2009" s="46"/>
      <c r="AF2009" s="46"/>
      <c r="AG2009" s="46"/>
      <c r="AH2009" s="46"/>
      <c r="AI2009" s="46"/>
      <c r="AJ2009" s="46"/>
      <c r="AK2009" s="46"/>
      <c r="AL2009" s="46"/>
      <c r="AM2009" s="46"/>
      <c r="AN2009" s="46"/>
      <c r="AO2009" s="46"/>
      <c r="AP2009" s="46"/>
      <c r="AQ2009" s="46"/>
      <c r="AR2009" s="46"/>
      <c r="AS2009" s="46"/>
      <c r="AT2009" s="46"/>
      <c r="AU2009" s="46"/>
      <c r="AV2009" s="46"/>
      <c r="AW2009" s="46"/>
      <c r="AX2009" s="46"/>
      <c r="AY2009" s="46"/>
      <c r="AZ2009" s="46"/>
      <c r="BA2009" s="46"/>
      <c r="BB2009" s="46"/>
      <c r="BC2009" s="46"/>
      <c r="BD2009" s="46"/>
      <c r="BE2009" s="46"/>
      <c r="BF2009" s="143"/>
      <c r="BG2009" s="46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</row>
    <row r="2010" spans="1:74" x14ac:dyDescent="0.2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  <c r="AC2010" s="46"/>
      <c r="AD2010" s="46"/>
      <c r="AE2010" s="46"/>
      <c r="AF2010" s="46"/>
      <c r="AG2010" s="46"/>
      <c r="AH2010" s="46"/>
      <c r="AI2010" s="46"/>
      <c r="AJ2010" s="46"/>
      <c r="AK2010" s="46"/>
      <c r="AL2010" s="46"/>
      <c r="AM2010" s="46"/>
      <c r="AN2010" s="46"/>
      <c r="AO2010" s="46"/>
      <c r="AP2010" s="46"/>
      <c r="AQ2010" s="46"/>
      <c r="AR2010" s="46"/>
      <c r="AS2010" s="46"/>
      <c r="AT2010" s="46"/>
      <c r="AU2010" s="46"/>
      <c r="AV2010" s="46"/>
      <c r="AW2010" s="46"/>
      <c r="AX2010" s="46"/>
      <c r="AY2010" s="46"/>
      <c r="AZ2010" s="46"/>
      <c r="BA2010" s="46"/>
      <c r="BB2010" s="46"/>
      <c r="BC2010" s="46"/>
      <c r="BD2010" s="46"/>
      <c r="BE2010" s="46"/>
      <c r="BF2010" s="143"/>
      <c r="BG2010" s="46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</row>
    <row r="2011" spans="1:74" x14ac:dyDescent="0.2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  <c r="AC2011" s="46"/>
      <c r="AD2011" s="46"/>
      <c r="AE2011" s="46"/>
      <c r="AF2011" s="46"/>
      <c r="AG2011" s="46"/>
      <c r="AH2011" s="46"/>
      <c r="AI2011" s="46"/>
      <c r="AJ2011" s="46"/>
      <c r="AK2011" s="46"/>
      <c r="AL2011" s="46"/>
      <c r="AM2011" s="46"/>
      <c r="AN2011" s="46"/>
      <c r="AO2011" s="46"/>
      <c r="AP2011" s="46"/>
      <c r="AQ2011" s="46"/>
      <c r="AR2011" s="46"/>
      <c r="AS2011" s="46"/>
      <c r="AT2011" s="46"/>
      <c r="AU2011" s="46"/>
      <c r="AV2011" s="46"/>
      <c r="AW2011" s="46"/>
      <c r="AX2011" s="46"/>
      <c r="AY2011" s="46"/>
      <c r="AZ2011" s="46"/>
      <c r="BA2011" s="46"/>
      <c r="BB2011" s="46"/>
      <c r="BC2011" s="46"/>
      <c r="BD2011" s="46"/>
      <c r="BE2011" s="46"/>
      <c r="BF2011" s="143"/>
      <c r="BG2011" s="46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</row>
    <row r="2012" spans="1:74" x14ac:dyDescent="0.2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46"/>
      <c r="AG2012" s="46"/>
      <c r="AH2012" s="46"/>
      <c r="AI2012" s="46"/>
      <c r="AJ2012" s="46"/>
      <c r="AK2012" s="46"/>
      <c r="AL2012" s="46"/>
      <c r="AM2012" s="46"/>
      <c r="AN2012" s="46"/>
      <c r="AO2012" s="46"/>
      <c r="AP2012" s="46"/>
      <c r="AQ2012" s="46"/>
      <c r="AR2012" s="46"/>
      <c r="AS2012" s="46"/>
      <c r="AT2012" s="46"/>
      <c r="AU2012" s="46"/>
      <c r="AV2012" s="46"/>
      <c r="AW2012" s="46"/>
      <c r="AX2012" s="46"/>
      <c r="AY2012" s="46"/>
      <c r="AZ2012" s="46"/>
      <c r="BA2012" s="46"/>
      <c r="BB2012" s="46"/>
      <c r="BC2012" s="46"/>
      <c r="BD2012" s="46"/>
      <c r="BE2012" s="46"/>
      <c r="BF2012" s="143"/>
      <c r="BG2012" s="46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</row>
    <row r="2013" spans="1:74" x14ac:dyDescent="0.2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46"/>
      <c r="AG2013" s="46"/>
      <c r="AH2013" s="46"/>
      <c r="AI2013" s="46"/>
      <c r="AJ2013" s="46"/>
      <c r="AK2013" s="46"/>
      <c r="AL2013" s="46"/>
      <c r="AM2013" s="46"/>
      <c r="AN2013" s="46"/>
      <c r="AO2013" s="46"/>
      <c r="AP2013" s="46"/>
      <c r="AQ2013" s="46"/>
      <c r="AR2013" s="46"/>
      <c r="AS2013" s="46"/>
      <c r="AT2013" s="46"/>
      <c r="AU2013" s="46"/>
      <c r="AV2013" s="46"/>
      <c r="AW2013" s="46"/>
      <c r="AX2013" s="46"/>
      <c r="AY2013" s="46"/>
      <c r="AZ2013" s="46"/>
      <c r="BA2013" s="46"/>
      <c r="BB2013" s="46"/>
      <c r="BC2013" s="46"/>
      <c r="BD2013" s="46"/>
      <c r="BE2013" s="46"/>
      <c r="BF2013" s="143"/>
      <c r="BG2013" s="46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</row>
    <row r="2014" spans="1:74" x14ac:dyDescent="0.2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  <c r="AA2014" s="46"/>
      <c r="AB2014" s="46"/>
      <c r="AC2014" s="46"/>
      <c r="AD2014" s="46"/>
      <c r="AE2014" s="46"/>
      <c r="AF2014" s="46"/>
      <c r="AG2014" s="46"/>
      <c r="AH2014" s="46"/>
      <c r="AI2014" s="46"/>
      <c r="AJ2014" s="46"/>
      <c r="AK2014" s="46"/>
      <c r="AL2014" s="46"/>
      <c r="AM2014" s="46"/>
      <c r="AN2014" s="46"/>
      <c r="AO2014" s="46"/>
      <c r="AP2014" s="46"/>
      <c r="AQ2014" s="46"/>
      <c r="AR2014" s="46"/>
      <c r="AS2014" s="46"/>
      <c r="AT2014" s="46"/>
      <c r="AU2014" s="46"/>
      <c r="AV2014" s="46"/>
      <c r="AW2014" s="46"/>
      <c r="AX2014" s="46"/>
      <c r="AY2014" s="46"/>
      <c r="AZ2014" s="46"/>
      <c r="BA2014" s="46"/>
      <c r="BB2014" s="46"/>
      <c r="BC2014" s="46"/>
      <c r="BD2014" s="46"/>
      <c r="BE2014" s="46"/>
      <c r="BF2014" s="143"/>
      <c r="BG2014" s="46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</row>
    <row r="2015" spans="1:74" x14ac:dyDescent="0.2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  <c r="AA2015" s="46"/>
      <c r="AB2015" s="46"/>
      <c r="AC2015" s="46"/>
      <c r="AD2015" s="46"/>
      <c r="AE2015" s="46"/>
      <c r="AF2015" s="46"/>
      <c r="AG2015" s="46"/>
      <c r="AH2015" s="46"/>
      <c r="AI2015" s="46"/>
      <c r="AJ2015" s="46"/>
      <c r="AK2015" s="46"/>
      <c r="AL2015" s="46"/>
      <c r="AM2015" s="46"/>
      <c r="AN2015" s="46"/>
      <c r="AO2015" s="46"/>
      <c r="AP2015" s="46"/>
      <c r="AQ2015" s="46"/>
      <c r="AR2015" s="46"/>
      <c r="AS2015" s="46"/>
      <c r="AT2015" s="46"/>
      <c r="AU2015" s="46"/>
      <c r="AV2015" s="46"/>
      <c r="AW2015" s="46"/>
      <c r="AX2015" s="46"/>
      <c r="AY2015" s="46"/>
      <c r="AZ2015" s="46"/>
      <c r="BA2015" s="46"/>
      <c r="BB2015" s="46"/>
      <c r="BC2015" s="46"/>
      <c r="BD2015" s="46"/>
      <c r="BE2015" s="46"/>
      <c r="BF2015" s="143"/>
      <c r="BG2015" s="46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</row>
    <row r="2016" spans="1:74" x14ac:dyDescent="0.2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  <c r="AA2016" s="46"/>
      <c r="AB2016" s="46"/>
      <c r="AC2016" s="46"/>
      <c r="AD2016" s="46"/>
      <c r="AE2016" s="46"/>
      <c r="AF2016" s="46"/>
      <c r="AG2016" s="46"/>
      <c r="AH2016" s="46"/>
      <c r="AI2016" s="46"/>
      <c r="AJ2016" s="46"/>
      <c r="AK2016" s="46"/>
      <c r="AL2016" s="46"/>
      <c r="AM2016" s="46"/>
      <c r="AN2016" s="46"/>
      <c r="AO2016" s="46"/>
      <c r="AP2016" s="46"/>
      <c r="AQ2016" s="46"/>
      <c r="AR2016" s="46"/>
      <c r="AS2016" s="46"/>
      <c r="AT2016" s="46"/>
      <c r="AU2016" s="46"/>
      <c r="AV2016" s="46"/>
      <c r="AW2016" s="46"/>
      <c r="AX2016" s="46"/>
      <c r="AY2016" s="46"/>
      <c r="AZ2016" s="46"/>
      <c r="BA2016" s="46"/>
      <c r="BB2016" s="46"/>
      <c r="BC2016" s="46"/>
      <c r="BD2016" s="46"/>
      <c r="BE2016" s="46"/>
      <c r="BF2016" s="143"/>
      <c r="BG2016" s="46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</row>
    <row r="2017" spans="1:74" x14ac:dyDescent="0.2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  <c r="AA2017" s="46"/>
      <c r="AB2017" s="46"/>
      <c r="AC2017" s="46"/>
      <c r="AD2017" s="46"/>
      <c r="AE2017" s="46"/>
      <c r="AF2017" s="46"/>
      <c r="AG2017" s="46"/>
      <c r="AH2017" s="46"/>
      <c r="AI2017" s="46"/>
      <c r="AJ2017" s="46"/>
      <c r="AK2017" s="46"/>
      <c r="AL2017" s="46"/>
      <c r="AM2017" s="46"/>
      <c r="AN2017" s="46"/>
      <c r="AO2017" s="46"/>
      <c r="AP2017" s="46"/>
      <c r="AQ2017" s="46"/>
      <c r="AR2017" s="46"/>
      <c r="AS2017" s="46"/>
      <c r="AT2017" s="46"/>
      <c r="AU2017" s="46"/>
      <c r="AV2017" s="46"/>
      <c r="AW2017" s="46"/>
      <c r="AX2017" s="46"/>
      <c r="AY2017" s="46"/>
      <c r="AZ2017" s="46"/>
      <c r="BA2017" s="46"/>
      <c r="BB2017" s="46"/>
      <c r="BC2017" s="46"/>
      <c r="BD2017" s="46"/>
      <c r="BE2017" s="46"/>
      <c r="BF2017" s="143"/>
      <c r="BG2017" s="46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</row>
    <row r="2018" spans="1:74" x14ac:dyDescent="0.2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  <c r="AC2018" s="46"/>
      <c r="AD2018" s="46"/>
      <c r="AE2018" s="46"/>
      <c r="AF2018" s="46"/>
      <c r="AG2018" s="46"/>
      <c r="AH2018" s="46"/>
      <c r="AI2018" s="46"/>
      <c r="AJ2018" s="46"/>
      <c r="AK2018" s="46"/>
      <c r="AL2018" s="46"/>
      <c r="AM2018" s="46"/>
      <c r="AN2018" s="46"/>
      <c r="AO2018" s="46"/>
      <c r="AP2018" s="46"/>
      <c r="AQ2018" s="46"/>
      <c r="AR2018" s="46"/>
      <c r="AS2018" s="46"/>
      <c r="AT2018" s="46"/>
      <c r="AU2018" s="46"/>
      <c r="AV2018" s="46"/>
      <c r="AW2018" s="46"/>
      <c r="AX2018" s="46"/>
      <c r="AY2018" s="46"/>
      <c r="AZ2018" s="46"/>
      <c r="BA2018" s="46"/>
      <c r="BB2018" s="46"/>
      <c r="BC2018" s="46"/>
      <c r="BD2018" s="46"/>
      <c r="BE2018" s="46"/>
      <c r="BF2018" s="143"/>
      <c r="BG2018" s="46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</row>
    <row r="2019" spans="1:74" x14ac:dyDescent="0.2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  <c r="AA2019" s="46"/>
      <c r="AB2019" s="46"/>
      <c r="AC2019" s="46"/>
      <c r="AD2019" s="46"/>
      <c r="AE2019" s="46"/>
      <c r="AF2019" s="46"/>
      <c r="AG2019" s="46"/>
      <c r="AH2019" s="46"/>
      <c r="AI2019" s="46"/>
      <c r="AJ2019" s="46"/>
      <c r="AK2019" s="46"/>
      <c r="AL2019" s="46"/>
      <c r="AM2019" s="46"/>
      <c r="AN2019" s="46"/>
      <c r="AO2019" s="46"/>
      <c r="AP2019" s="46"/>
      <c r="AQ2019" s="46"/>
      <c r="AR2019" s="46"/>
      <c r="AS2019" s="46"/>
      <c r="AT2019" s="46"/>
      <c r="AU2019" s="46"/>
      <c r="AV2019" s="46"/>
      <c r="AW2019" s="46"/>
      <c r="AX2019" s="46"/>
      <c r="AY2019" s="46"/>
      <c r="AZ2019" s="46"/>
      <c r="BA2019" s="46"/>
      <c r="BB2019" s="46"/>
      <c r="BC2019" s="46"/>
      <c r="BD2019" s="46"/>
      <c r="BE2019" s="46"/>
      <c r="BF2019" s="143"/>
      <c r="BG2019" s="46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</row>
    <row r="2020" spans="1:74" x14ac:dyDescent="0.2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  <c r="AA2020" s="46"/>
      <c r="AB2020" s="46"/>
      <c r="AC2020" s="46"/>
      <c r="AD2020" s="46"/>
      <c r="AE2020" s="46"/>
      <c r="AF2020" s="46"/>
      <c r="AG2020" s="46"/>
      <c r="AH2020" s="46"/>
      <c r="AI2020" s="46"/>
      <c r="AJ2020" s="46"/>
      <c r="AK2020" s="46"/>
      <c r="AL2020" s="46"/>
      <c r="AM2020" s="46"/>
      <c r="AN2020" s="46"/>
      <c r="AO2020" s="46"/>
      <c r="AP2020" s="46"/>
      <c r="AQ2020" s="46"/>
      <c r="AR2020" s="46"/>
      <c r="AS2020" s="46"/>
      <c r="AT2020" s="46"/>
      <c r="AU2020" s="46"/>
      <c r="AV2020" s="46"/>
      <c r="AW2020" s="46"/>
      <c r="AX2020" s="46"/>
      <c r="AY2020" s="46"/>
      <c r="AZ2020" s="46"/>
      <c r="BA2020" s="46"/>
      <c r="BB2020" s="46"/>
      <c r="BC2020" s="46"/>
      <c r="BD2020" s="46"/>
      <c r="BE2020" s="46"/>
      <c r="BF2020" s="143"/>
      <c r="BG2020" s="46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</row>
    <row r="2021" spans="1:74" x14ac:dyDescent="0.2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  <c r="AA2021" s="46"/>
      <c r="AB2021" s="46"/>
      <c r="AC2021" s="46"/>
      <c r="AD2021" s="46"/>
      <c r="AE2021" s="46"/>
      <c r="AF2021" s="46"/>
      <c r="AG2021" s="46"/>
      <c r="AH2021" s="46"/>
      <c r="AI2021" s="46"/>
      <c r="AJ2021" s="46"/>
      <c r="AK2021" s="46"/>
      <c r="AL2021" s="46"/>
      <c r="AM2021" s="46"/>
      <c r="AN2021" s="46"/>
      <c r="AO2021" s="46"/>
      <c r="AP2021" s="46"/>
      <c r="AQ2021" s="46"/>
      <c r="AR2021" s="46"/>
      <c r="AS2021" s="46"/>
      <c r="AT2021" s="46"/>
      <c r="AU2021" s="46"/>
      <c r="AV2021" s="46"/>
      <c r="AW2021" s="46"/>
      <c r="AX2021" s="46"/>
      <c r="AY2021" s="46"/>
      <c r="AZ2021" s="46"/>
      <c r="BA2021" s="46"/>
      <c r="BB2021" s="46"/>
      <c r="BC2021" s="46"/>
      <c r="BD2021" s="46"/>
      <c r="BE2021" s="46"/>
      <c r="BF2021" s="143"/>
      <c r="BG2021" s="46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</row>
    <row r="2022" spans="1:74" x14ac:dyDescent="0.2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  <c r="AC2022" s="46"/>
      <c r="AD2022" s="46"/>
      <c r="AE2022" s="46"/>
      <c r="AF2022" s="46"/>
      <c r="AG2022" s="46"/>
      <c r="AH2022" s="46"/>
      <c r="AI2022" s="46"/>
      <c r="AJ2022" s="46"/>
      <c r="AK2022" s="46"/>
      <c r="AL2022" s="46"/>
      <c r="AM2022" s="46"/>
      <c r="AN2022" s="46"/>
      <c r="AO2022" s="46"/>
      <c r="AP2022" s="46"/>
      <c r="AQ2022" s="46"/>
      <c r="AR2022" s="46"/>
      <c r="AS2022" s="46"/>
      <c r="AT2022" s="46"/>
      <c r="AU2022" s="46"/>
      <c r="AV2022" s="46"/>
      <c r="AW2022" s="46"/>
      <c r="AX2022" s="46"/>
      <c r="AY2022" s="46"/>
      <c r="AZ2022" s="46"/>
      <c r="BA2022" s="46"/>
      <c r="BB2022" s="46"/>
      <c r="BC2022" s="46"/>
      <c r="BD2022" s="46"/>
      <c r="BE2022" s="46"/>
      <c r="BF2022" s="143"/>
      <c r="BG2022" s="46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</row>
    <row r="2023" spans="1:74" x14ac:dyDescent="0.2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/>
      <c r="AC2023" s="46"/>
      <c r="AD2023" s="46"/>
      <c r="AE2023" s="46"/>
      <c r="AF2023" s="46"/>
      <c r="AG2023" s="46"/>
      <c r="AH2023" s="46"/>
      <c r="AI2023" s="46"/>
      <c r="AJ2023" s="46"/>
      <c r="AK2023" s="46"/>
      <c r="AL2023" s="46"/>
      <c r="AM2023" s="46"/>
      <c r="AN2023" s="46"/>
      <c r="AO2023" s="46"/>
      <c r="AP2023" s="46"/>
      <c r="AQ2023" s="46"/>
      <c r="AR2023" s="46"/>
      <c r="AS2023" s="46"/>
      <c r="AT2023" s="46"/>
      <c r="AU2023" s="46"/>
      <c r="AV2023" s="46"/>
      <c r="AW2023" s="46"/>
      <c r="AX2023" s="46"/>
      <c r="AY2023" s="46"/>
      <c r="AZ2023" s="46"/>
      <c r="BA2023" s="46"/>
      <c r="BB2023" s="46"/>
      <c r="BC2023" s="46"/>
      <c r="BD2023" s="46"/>
      <c r="BE2023" s="46"/>
      <c r="BF2023" s="143"/>
      <c r="BG2023" s="46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</row>
    <row r="2024" spans="1:74" x14ac:dyDescent="0.2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  <c r="AC2024" s="46"/>
      <c r="AD2024" s="46"/>
      <c r="AE2024" s="46"/>
      <c r="AF2024" s="46"/>
      <c r="AG2024" s="46"/>
      <c r="AH2024" s="46"/>
      <c r="AI2024" s="46"/>
      <c r="AJ2024" s="46"/>
      <c r="AK2024" s="46"/>
      <c r="AL2024" s="46"/>
      <c r="AM2024" s="46"/>
      <c r="AN2024" s="46"/>
      <c r="AO2024" s="46"/>
      <c r="AP2024" s="46"/>
      <c r="AQ2024" s="46"/>
      <c r="AR2024" s="46"/>
      <c r="AS2024" s="46"/>
      <c r="AT2024" s="46"/>
      <c r="AU2024" s="46"/>
      <c r="AV2024" s="46"/>
      <c r="AW2024" s="46"/>
      <c r="AX2024" s="46"/>
      <c r="AY2024" s="46"/>
      <c r="AZ2024" s="46"/>
      <c r="BA2024" s="46"/>
      <c r="BB2024" s="46"/>
      <c r="BC2024" s="46"/>
      <c r="BD2024" s="46"/>
      <c r="BE2024" s="46"/>
      <c r="BF2024" s="143"/>
      <c r="BG2024" s="46"/>
      <c r="BH2024" s="46"/>
      <c r="BI2024" s="46"/>
      <c r="BJ2024" s="46"/>
      <c r="BK2024" s="46"/>
      <c r="BL2024" s="46"/>
      <c r="BM2024" s="46"/>
      <c r="BN2024" s="46"/>
      <c r="BO2024" s="46"/>
      <c r="BP2024" s="46"/>
      <c r="BQ2024" s="46"/>
      <c r="BR2024" s="46"/>
      <c r="BS2024" s="46"/>
      <c r="BT2024" s="46"/>
      <c r="BU2024" s="46"/>
      <c r="BV2024" s="46"/>
    </row>
    <row r="2025" spans="1:74" x14ac:dyDescent="0.2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  <c r="AA2025" s="46"/>
      <c r="AB2025" s="46"/>
      <c r="AC2025" s="46"/>
      <c r="AD2025" s="46"/>
      <c r="AE2025" s="46"/>
      <c r="AF2025" s="46"/>
      <c r="AG2025" s="46"/>
      <c r="AH2025" s="46"/>
      <c r="AI2025" s="46"/>
      <c r="AJ2025" s="46"/>
      <c r="AK2025" s="46"/>
      <c r="AL2025" s="46"/>
      <c r="AM2025" s="46"/>
      <c r="AN2025" s="46"/>
      <c r="AO2025" s="46"/>
      <c r="AP2025" s="46"/>
      <c r="AQ2025" s="46"/>
      <c r="AR2025" s="46"/>
      <c r="AS2025" s="46"/>
      <c r="AT2025" s="46"/>
      <c r="AU2025" s="46"/>
      <c r="AV2025" s="46"/>
      <c r="AW2025" s="46"/>
      <c r="AX2025" s="46"/>
      <c r="AY2025" s="46"/>
      <c r="AZ2025" s="46"/>
      <c r="BA2025" s="46"/>
      <c r="BB2025" s="46"/>
      <c r="BC2025" s="46"/>
      <c r="BD2025" s="46"/>
      <c r="BE2025" s="46"/>
      <c r="BF2025" s="143"/>
      <c r="BG2025" s="46"/>
      <c r="BH2025" s="46"/>
      <c r="BI2025" s="46"/>
      <c r="BJ2025" s="46"/>
      <c r="BK2025" s="46"/>
      <c r="BL2025" s="46"/>
      <c r="BM2025" s="46"/>
      <c r="BN2025" s="46"/>
      <c r="BO2025" s="46"/>
      <c r="BP2025" s="46"/>
      <c r="BQ2025" s="46"/>
      <c r="BR2025" s="46"/>
      <c r="BS2025" s="46"/>
      <c r="BT2025" s="46"/>
      <c r="BU2025" s="46"/>
      <c r="BV2025" s="46"/>
    </row>
    <row r="2026" spans="1:74" x14ac:dyDescent="0.2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  <c r="AA2026" s="46"/>
      <c r="AB2026" s="46"/>
      <c r="AC2026" s="46"/>
      <c r="AD2026" s="46"/>
      <c r="AE2026" s="46"/>
      <c r="AF2026" s="46"/>
      <c r="AG2026" s="46"/>
      <c r="AH2026" s="46"/>
      <c r="AI2026" s="46"/>
      <c r="AJ2026" s="46"/>
      <c r="AK2026" s="46"/>
      <c r="AL2026" s="46"/>
      <c r="AM2026" s="46"/>
      <c r="AN2026" s="46"/>
      <c r="AO2026" s="46"/>
      <c r="AP2026" s="46"/>
      <c r="AQ2026" s="46"/>
      <c r="AR2026" s="46"/>
      <c r="AS2026" s="46"/>
      <c r="AT2026" s="46"/>
      <c r="AU2026" s="46"/>
      <c r="AV2026" s="46"/>
      <c r="AW2026" s="46"/>
      <c r="AX2026" s="46"/>
      <c r="AY2026" s="46"/>
      <c r="AZ2026" s="46"/>
      <c r="BA2026" s="46"/>
      <c r="BB2026" s="46"/>
      <c r="BC2026" s="46"/>
      <c r="BD2026" s="46"/>
      <c r="BE2026" s="46"/>
      <c r="BF2026" s="143"/>
      <c r="BG2026" s="46"/>
      <c r="BH2026" s="46"/>
      <c r="BI2026" s="46"/>
      <c r="BJ2026" s="46"/>
      <c r="BK2026" s="46"/>
      <c r="BL2026" s="46"/>
      <c r="BM2026" s="46"/>
      <c r="BN2026" s="46"/>
      <c r="BO2026" s="46"/>
      <c r="BP2026" s="46"/>
      <c r="BQ2026" s="46"/>
      <c r="BR2026" s="46"/>
      <c r="BS2026" s="46"/>
      <c r="BT2026" s="46"/>
      <c r="BU2026" s="46"/>
      <c r="BV2026" s="46"/>
    </row>
    <row r="2027" spans="1:74" x14ac:dyDescent="0.2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  <c r="AC2027" s="46"/>
      <c r="AD2027" s="46"/>
      <c r="AE2027" s="46"/>
      <c r="AF2027" s="46"/>
      <c r="AG2027" s="46"/>
      <c r="AH2027" s="46"/>
      <c r="AI2027" s="46"/>
      <c r="AJ2027" s="46"/>
      <c r="AK2027" s="46"/>
      <c r="AL2027" s="46"/>
      <c r="AM2027" s="46"/>
      <c r="AN2027" s="46"/>
      <c r="AO2027" s="46"/>
      <c r="AP2027" s="46"/>
      <c r="AQ2027" s="46"/>
      <c r="AR2027" s="46"/>
      <c r="AS2027" s="46"/>
      <c r="AT2027" s="46"/>
      <c r="AU2027" s="46"/>
      <c r="AV2027" s="46"/>
      <c r="AW2027" s="46"/>
      <c r="AX2027" s="46"/>
      <c r="AY2027" s="46"/>
      <c r="AZ2027" s="46"/>
      <c r="BA2027" s="46"/>
      <c r="BB2027" s="46"/>
      <c r="BC2027" s="46"/>
      <c r="BD2027" s="46"/>
      <c r="BE2027" s="46"/>
      <c r="BF2027" s="143"/>
      <c r="BG2027" s="46"/>
      <c r="BH2027" s="46"/>
      <c r="BI2027" s="46"/>
      <c r="BJ2027" s="46"/>
      <c r="BK2027" s="46"/>
      <c r="BL2027" s="46"/>
      <c r="BM2027" s="46"/>
      <c r="BN2027" s="46"/>
      <c r="BO2027" s="46"/>
      <c r="BP2027" s="46"/>
      <c r="BQ2027" s="46"/>
      <c r="BR2027" s="46"/>
      <c r="BS2027" s="46"/>
      <c r="BT2027" s="46"/>
      <c r="BU2027" s="46"/>
      <c r="BV2027" s="46"/>
    </row>
    <row r="2028" spans="1:74" x14ac:dyDescent="0.2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  <c r="AC2028" s="46"/>
      <c r="AD2028" s="46"/>
      <c r="AE2028" s="46"/>
      <c r="AF2028" s="46"/>
      <c r="AG2028" s="46"/>
      <c r="AH2028" s="46"/>
      <c r="AI2028" s="46"/>
      <c r="AJ2028" s="46"/>
      <c r="AK2028" s="46"/>
      <c r="AL2028" s="46"/>
      <c r="AM2028" s="46"/>
      <c r="AN2028" s="46"/>
      <c r="AO2028" s="46"/>
      <c r="AP2028" s="46"/>
      <c r="AQ2028" s="46"/>
      <c r="AR2028" s="46"/>
      <c r="AS2028" s="46"/>
      <c r="AT2028" s="46"/>
      <c r="AU2028" s="46"/>
      <c r="AV2028" s="46"/>
      <c r="AW2028" s="46"/>
      <c r="AX2028" s="46"/>
      <c r="AY2028" s="46"/>
      <c r="AZ2028" s="46"/>
      <c r="BA2028" s="46"/>
      <c r="BB2028" s="46"/>
      <c r="BC2028" s="46"/>
      <c r="BD2028" s="46"/>
      <c r="BE2028" s="46"/>
      <c r="BF2028" s="143"/>
      <c r="BG2028" s="46"/>
      <c r="BH2028" s="46"/>
      <c r="BI2028" s="46"/>
      <c r="BJ2028" s="46"/>
      <c r="BK2028" s="46"/>
      <c r="BL2028" s="46"/>
      <c r="BM2028" s="46"/>
      <c r="BN2028" s="46"/>
      <c r="BO2028" s="46"/>
      <c r="BP2028" s="46"/>
      <c r="BQ2028" s="46"/>
      <c r="BR2028" s="46"/>
      <c r="BS2028" s="46"/>
      <c r="BT2028" s="46"/>
      <c r="BU2028" s="46"/>
      <c r="BV2028" s="46"/>
    </row>
    <row r="2029" spans="1:74" x14ac:dyDescent="0.2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  <c r="AC2029" s="46"/>
      <c r="AD2029" s="46"/>
      <c r="AE2029" s="46"/>
      <c r="AF2029" s="46"/>
      <c r="AG2029" s="46"/>
      <c r="AH2029" s="46"/>
      <c r="AI2029" s="46"/>
      <c r="AJ2029" s="46"/>
      <c r="AK2029" s="46"/>
      <c r="AL2029" s="46"/>
      <c r="AM2029" s="46"/>
      <c r="AN2029" s="46"/>
      <c r="AO2029" s="46"/>
      <c r="AP2029" s="46"/>
      <c r="AQ2029" s="46"/>
      <c r="AR2029" s="46"/>
      <c r="AS2029" s="46"/>
      <c r="AT2029" s="46"/>
      <c r="AU2029" s="46"/>
      <c r="AV2029" s="46"/>
      <c r="AW2029" s="46"/>
      <c r="AX2029" s="46"/>
      <c r="AY2029" s="46"/>
      <c r="AZ2029" s="46"/>
      <c r="BA2029" s="46"/>
      <c r="BB2029" s="46"/>
      <c r="BC2029" s="46"/>
      <c r="BD2029" s="46"/>
      <c r="BE2029" s="46"/>
      <c r="BF2029" s="143"/>
      <c r="BG2029" s="46"/>
      <c r="BH2029" s="46"/>
      <c r="BI2029" s="46"/>
      <c r="BJ2029" s="46"/>
      <c r="BK2029" s="46"/>
      <c r="BL2029" s="46"/>
      <c r="BM2029" s="46"/>
      <c r="BN2029" s="46"/>
      <c r="BO2029" s="46"/>
      <c r="BP2029" s="46"/>
      <c r="BQ2029" s="46"/>
      <c r="BR2029" s="46"/>
      <c r="BS2029" s="46"/>
      <c r="BT2029" s="46"/>
      <c r="BU2029" s="46"/>
      <c r="BV2029" s="46"/>
    </row>
    <row r="2030" spans="1:74" x14ac:dyDescent="0.2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  <c r="AA2030" s="46"/>
      <c r="AB2030" s="46"/>
      <c r="AC2030" s="46"/>
      <c r="AD2030" s="46"/>
      <c r="AE2030" s="46"/>
      <c r="AF2030" s="46"/>
      <c r="AG2030" s="46"/>
      <c r="AH2030" s="46"/>
      <c r="AI2030" s="46"/>
      <c r="AJ2030" s="46"/>
      <c r="AK2030" s="46"/>
      <c r="AL2030" s="46"/>
      <c r="AM2030" s="46"/>
      <c r="AN2030" s="46"/>
      <c r="AO2030" s="46"/>
      <c r="AP2030" s="46"/>
      <c r="AQ2030" s="46"/>
      <c r="AR2030" s="46"/>
      <c r="AS2030" s="46"/>
      <c r="AT2030" s="46"/>
      <c r="AU2030" s="46"/>
      <c r="AV2030" s="46"/>
      <c r="AW2030" s="46"/>
      <c r="AX2030" s="46"/>
      <c r="AY2030" s="46"/>
      <c r="AZ2030" s="46"/>
      <c r="BA2030" s="46"/>
      <c r="BB2030" s="46"/>
      <c r="BC2030" s="46"/>
      <c r="BD2030" s="46"/>
      <c r="BE2030" s="46"/>
      <c r="BF2030" s="143"/>
      <c r="BG2030" s="46"/>
      <c r="BH2030" s="46"/>
      <c r="BI2030" s="46"/>
      <c r="BJ2030" s="46"/>
      <c r="BK2030" s="46"/>
      <c r="BL2030" s="46"/>
      <c r="BM2030" s="46"/>
      <c r="BN2030" s="46"/>
      <c r="BO2030" s="46"/>
      <c r="BP2030" s="46"/>
      <c r="BQ2030" s="46"/>
      <c r="BR2030" s="46"/>
      <c r="BS2030" s="46"/>
      <c r="BT2030" s="46"/>
      <c r="BU2030" s="46"/>
      <c r="BV2030" s="46"/>
    </row>
    <row r="2031" spans="1:74" x14ac:dyDescent="0.2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  <c r="AA2031" s="46"/>
      <c r="AB2031" s="46"/>
      <c r="AC2031" s="46"/>
      <c r="AD2031" s="46"/>
      <c r="AE2031" s="46"/>
      <c r="AF2031" s="46"/>
      <c r="AG2031" s="46"/>
      <c r="AH2031" s="46"/>
      <c r="AI2031" s="46"/>
      <c r="AJ2031" s="46"/>
      <c r="AK2031" s="46"/>
      <c r="AL2031" s="46"/>
      <c r="AM2031" s="46"/>
      <c r="AN2031" s="46"/>
      <c r="AO2031" s="46"/>
      <c r="AP2031" s="46"/>
      <c r="AQ2031" s="46"/>
      <c r="AR2031" s="46"/>
      <c r="AS2031" s="46"/>
      <c r="AT2031" s="46"/>
      <c r="AU2031" s="46"/>
      <c r="AV2031" s="46"/>
      <c r="AW2031" s="46"/>
      <c r="AX2031" s="46"/>
      <c r="AY2031" s="46"/>
      <c r="AZ2031" s="46"/>
      <c r="BA2031" s="46"/>
      <c r="BB2031" s="46"/>
      <c r="BC2031" s="46"/>
      <c r="BD2031" s="46"/>
      <c r="BE2031" s="46"/>
      <c r="BF2031" s="143"/>
      <c r="BG2031" s="46"/>
      <c r="BH2031" s="46"/>
      <c r="BI2031" s="46"/>
      <c r="BJ2031" s="46"/>
      <c r="BK2031" s="46"/>
      <c r="BL2031" s="46"/>
      <c r="BM2031" s="46"/>
      <c r="BN2031" s="46"/>
      <c r="BO2031" s="46"/>
      <c r="BP2031" s="46"/>
      <c r="BQ2031" s="46"/>
      <c r="BR2031" s="46"/>
      <c r="BS2031" s="46"/>
      <c r="BT2031" s="46"/>
      <c r="BU2031" s="46"/>
      <c r="BV2031" s="46"/>
    </row>
    <row r="2032" spans="1:74" x14ac:dyDescent="0.2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  <c r="AC2032" s="46"/>
      <c r="AD2032" s="46"/>
      <c r="AE2032" s="46"/>
      <c r="AF2032" s="46"/>
      <c r="AG2032" s="46"/>
      <c r="AH2032" s="46"/>
      <c r="AI2032" s="46"/>
      <c r="AJ2032" s="46"/>
      <c r="AK2032" s="46"/>
      <c r="AL2032" s="46"/>
      <c r="AM2032" s="46"/>
      <c r="AN2032" s="46"/>
      <c r="AO2032" s="46"/>
      <c r="AP2032" s="46"/>
      <c r="AQ2032" s="46"/>
      <c r="AR2032" s="46"/>
      <c r="AS2032" s="46"/>
      <c r="AT2032" s="46"/>
      <c r="AU2032" s="46"/>
      <c r="AV2032" s="46"/>
      <c r="AW2032" s="46"/>
      <c r="AX2032" s="46"/>
      <c r="AY2032" s="46"/>
      <c r="AZ2032" s="46"/>
      <c r="BA2032" s="46"/>
      <c r="BB2032" s="46"/>
      <c r="BC2032" s="46"/>
      <c r="BD2032" s="46"/>
      <c r="BE2032" s="46"/>
      <c r="BF2032" s="143"/>
      <c r="BG2032" s="46"/>
      <c r="BH2032" s="46"/>
      <c r="BI2032" s="46"/>
      <c r="BJ2032" s="46"/>
      <c r="BK2032" s="46"/>
      <c r="BL2032" s="46"/>
      <c r="BM2032" s="46"/>
      <c r="BN2032" s="46"/>
      <c r="BO2032" s="46"/>
      <c r="BP2032" s="46"/>
      <c r="BQ2032" s="46"/>
      <c r="BR2032" s="46"/>
      <c r="BS2032" s="46"/>
      <c r="BT2032" s="46"/>
      <c r="BU2032" s="46"/>
      <c r="BV2032" s="46"/>
    </row>
    <row r="2033" spans="1:74" x14ac:dyDescent="0.2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  <c r="AA2033" s="46"/>
      <c r="AB2033" s="46"/>
      <c r="AC2033" s="46"/>
      <c r="AD2033" s="46"/>
      <c r="AE2033" s="46"/>
      <c r="AF2033" s="46"/>
      <c r="AG2033" s="46"/>
      <c r="AH2033" s="46"/>
      <c r="AI2033" s="46"/>
      <c r="AJ2033" s="46"/>
      <c r="AK2033" s="46"/>
      <c r="AL2033" s="46"/>
      <c r="AM2033" s="46"/>
      <c r="AN2033" s="46"/>
      <c r="AO2033" s="46"/>
      <c r="AP2033" s="46"/>
      <c r="AQ2033" s="46"/>
      <c r="AR2033" s="46"/>
      <c r="AS2033" s="46"/>
      <c r="AT2033" s="46"/>
      <c r="AU2033" s="46"/>
      <c r="AV2033" s="46"/>
      <c r="AW2033" s="46"/>
      <c r="AX2033" s="46"/>
      <c r="AY2033" s="46"/>
      <c r="AZ2033" s="46"/>
      <c r="BA2033" s="46"/>
      <c r="BB2033" s="46"/>
      <c r="BC2033" s="46"/>
      <c r="BD2033" s="46"/>
      <c r="BE2033" s="46"/>
      <c r="BF2033" s="143"/>
      <c r="BG2033" s="46"/>
      <c r="BH2033" s="46"/>
      <c r="BI2033" s="46"/>
      <c r="BJ2033" s="46"/>
      <c r="BK2033" s="46"/>
      <c r="BL2033" s="46"/>
      <c r="BM2033" s="46"/>
      <c r="BN2033" s="46"/>
      <c r="BO2033" s="46"/>
      <c r="BP2033" s="46"/>
      <c r="BQ2033" s="46"/>
      <c r="BR2033" s="46"/>
      <c r="BS2033" s="46"/>
      <c r="BT2033" s="46"/>
      <c r="BU2033" s="46"/>
      <c r="BV2033" s="46"/>
    </row>
    <row r="2034" spans="1:74" x14ac:dyDescent="0.2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  <c r="AC2034" s="46"/>
      <c r="AD2034" s="46"/>
      <c r="AE2034" s="46"/>
      <c r="AF2034" s="46"/>
      <c r="AG2034" s="46"/>
      <c r="AH2034" s="46"/>
      <c r="AI2034" s="46"/>
      <c r="AJ2034" s="46"/>
      <c r="AK2034" s="46"/>
      <c r="AL2034" s="46"/>
      <c r="AM2034" s="46"/>
      <c r="AN2034" s="46"/>
      <c r="AO2034" s="46"/>
      <c r="AP2034" s="46"/>
      <c r="AQ2034" s="46"/>
      <c r="AR2034" s="46"/>
      <c r="AS2034" s="46"/>
      <c r="AT2034" s="46"/>
      <c r="AU2034" s="46"/>
      <c r="AV2034" s="46"/>
      <c r="AW2034" s="46"/>
      <c r="AX2034" s="46"/>
      <c r="AY2034" s="46"/>
      <c r="AZ2034" s="46"/>
      <c r="BA2034" s="46"/>
      <c r="BB2034" s="46"/>
      <c r="BC2034" s="46"/>
      <c r="BD2034" s="46"/>
      <c r="BE2034" s="46"/>
      <c r="BF2034" s="143"/>
      <c r="BG2034" s="46"/>
      <c r="BH2034" s="46"/>
      <c r="BI2034" s="46"/>
      <c r="BJ2034" s="46"/>
      <c r="BK2034" s="46"/>
      <c r="BL2034" s="46"/>
      <c r="BM2034" s="46"/>
      <c r="BN2034" s="46"/>
      <c r="BO2034" s="46"/>
      <c r="BP2034" s="46"/>
      <c r="BQ2034" s="46"/>
      <c r="BR2034" s="46"/>
      <c r="BS2034" s="46"/>
      <c r="BT2034" s="46"/>
      <c r="BU2034" s="46"/>
      <c r="BV2034" s="46"/>
    </row>
    <row r="2035" spans="1:74" x14ac:dyDescent="0.2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  <c r="AA2035" s="46"/>
      <c r="AB2035" s="46"/>
      <c r="AC2035" s="46"/>
      <c r="AD2035" s="46"/>
      <c r="AE2035" s="46"/>
      <c r="AF2035" s="46"/>
      <c r="AG2035" s="46"/>
      <c r="AH2035" s="46"/>
      <c r="AI2035" s="46"/>
      <c r="AJ2035" s="46"/>
      <c r="AK2035" s="46"/>
      <c r="AL2035" s="46"/>
      <c r="AM2035" s="46"/>
      <c r="AN2035" s="46"/>
      <c r="AO2035" s="46"/>
      <c r="AP2035" s="46"/>
      <c r="AQ2035" s="46"/>
      <c r="AR2035" s="46"/>
      <c r="AS2035" s="46"/>
      <c r="AT2035" s="46"/>
      <c r="AU2035" s="46"/>
      <c r="AV2035" s="46"/>
      <c r="AW2035" s="46"/>
      <c r="AX2035" s="46"/>
      <c r="AY2035" s="46"/>
      <c r="AZ2035" s="46"/>
      <c r="BA2035" s="46"/>
      <c r="BB2035" s="46"/>
      <c r="BC2035" s="46"/>
      <c r="BD2035" s="46"/>
      <c r="BE2035" s="46"/>
      <c r="BF2035" s="143"/>
      <c r="BG2035" s="46"/>
      <c r="BH2035" s="46"/>
      <c r="BI2035" s="46"/>
      <c r="BJ2035" s="46"/>
      <c r="BK2035" s="46"/>
      <c r="BL2035" s="46"/>
      <c r="BM2035" s="46"/>
      <c r="BN2035" s="46"/>
      <c r="BO2035" s="46"/>
      <c r="BP2035" s="46"/>
      <c r="BQ2035" s="46"/>
      <c r="BR2035" s="46"/>
      <c r="BS2035" s="46"/>
      <c r="BT2035" s="46"/>
      <c r="BU2035" s="46"/>
      <c r="BV2035" s="46"/>
    </row>
    <row r="2036" spans="1:74" x14ac:dyDescent="0.2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  <c r="AA2036" s="46"/>
      <c r="AB2036" s="46"/>
      <c r="AC2036" s="46"/>
      <c r="AD2036" s="46"/>
      <c r="AE2036" s="46"/>
      <c r="AF2036" s="46"/>
      <c r="AG2036" s="46"/>
      <c r="AH2036" s="46"/>
      <c r="AI2036" s="46"/>
      <c r="AJ2036" s="46"/>
      <c r="AK2036" s="46"/>
      <c r="AL2036" s="46"/>
      <c r="AM2036" s="46"/>
      <c r="AN2036" s="46"/>
      <c r="AO2036" s="46"/>
      <c r="AP2036" s="46"/>
      <c r="AQ2036" s="46"/>
      <c r="AR2036" s="46"/>
      <c r="AS2036" s="46"/>
      <c r="AT2036" s="46"/>
      <c r="AU2036" s="46"/>
      <c r="AV2036" s="46"/>
      <c r="AW2036" s="46"/>
      <c r="AX2036" s="46"/>
      <c r="AY2036" s="46"/>
      <c r="AZ2036" s="46"/>
      <c r="BA2036" s="46"/>
      <c r="BB2036" s="46"/>
      <c r="BC2036" s="46"/>
      <c r="BD2036" s="46"/>
      <c r="BE2036" s="46"/>
      <c r="BF2036" s="143"/>
      <c r="BG2036" s="46"/>
      <c r="BH2036" s="46"/>
      <c r="BI2036" s="46"/>
      <c r="BJ2036" s="46"/>
      <c r="BK2036" s="46"/>
      <c r="BL2036" s="46"/>
      <c r="BM2036" s="46"/>
      <c r="BN2036" s="46"/>
      <c r="BO2036" s="46"/>
      <c r="BP2036" s="46"/>
      <c r="BQ2036" s="46"/>
      <c r="BR2036" s="46"/>
      <c r="BS2036" s="46"/>
      <c r="BT2036" s="46"/>
      <c r="BU2036" s="46"/>
      <c r="BV2036" s="46"/>
    </row>
    <row r="2037" spans="1:74" x14ac:dyDescent="0.2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  <c r="AA2037" s="46"/>
      <c r="AB2037" s="46"/>
      <c r="AC2037" s="46"/>
      <c r="AD2037" s="46"/>
      <c r="AE2037" s="46"/>
      <c r="AF2037" s="46"/>
      <c r="AG2037" s="46"/>
      <c r="AH2037" s="46"/>
      <c r="AI2037" s="46"/>
      <c r="AJ2037" s="46"/>
      <c r="AK2037" s="46"/>
      <c r="AL2037" s="46"/>
      <c r="AM2037" s="46"/>
      <c r="AN2037" s="46"/>
      <c r="AO2037" s="46"/>
      <c r="AP2037" s="46"/>
      <c r="AQ2037" s="46"/>
      <c r="AR2037" s="46"/>
      <c r="AS2037" s="46"/>
      <c r="AT2037" s="46"/>
      <c r="AU2037" s="46"/>
      <c r="AV2037" s="46"/>
      <c r="AW2037" s="46"/>
      <c r="AX2037" s="46"/>
      <c r="AY2037" s="46"/>
      <c r="AZ2037" s="46"/>
      <c r="BA2037" s="46"/>
      <c r="BB2037" s="46"/>
      <c r="BC2037" s="46"/>
      <c r="BD2037" s="46"/>
      <c r="BE2037" s="46"/>
      <c r="BF2037" s="143"/>
      <c r="BG2037" s="46"/>
      <c r="BH2037" s="46"/>
      <c r="BI2037" s="46"/>
      <c r="BJ2037" s="46"/>
      <c r="BK2037" s="46"/>
      <c r="BL2037" s="46"/>
      <c r="BM2037" s="46"/>
      <c r="BN2037" s="46"/>
      <c r="BO2037" s="46"/>
      <c r="BP2037" s="46"/>
      <c r="BQ2037" s="46"/>
      <c r="BR2037" s="46"/>
      <c r="BS2037" s="46"/>
      <c r="BT2037" s="46"/>
      <c r="BU2037" s="46"/>
      <c r="BV2037" s="46"/>
    </row>
    <row r="2038" spans="1:74" x14ac:dyDescent="0.2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  <c r="AA2038" s="46"/>
      <c r="AB2038" s="46"/>
      <c r="AC2038" s="46"/>
      <c r="AD2038" s="46"/>
      <c r="AE2038" s="46"/>
      <c r="AF2038" s="46"/>
      <c r="AG2038" s="46"/>
      <c r="AH2038" s="46"/>
      <c r="AI2038" s="46"/>
      <c r="AJ2038" s="46"/>
      <c r="AK2038" s="46"/>
      <c r="AL2038" s="46"/>
      <c r="AM2038" s="46"/>
      <c r="AN2038" s="46"/>
      <c r="AO2038" s="46"/>
      <c r="AP2038" s="46"/>
      <c r="AQ2038" s="46"/>
      <c r="AR2038" s="46"/>
      <c r="AS2038" s="46"/>
      <c r="AT2038" s="46"/>
      <c r="AU2038" s="46"/>
      <c r="AV2038" s="46"/>
      <c r="AW2038" s="46"/>
      <c r="AX2038" s="46"/>
      <c r="AY2038" s="46"/>
      <c r="AZ2038" s="46"/>
      <c r="BA2038" s="46"/>
      <c r="BB2038" s="46"/>
      <c r="BC2038" s="46"/>
      <c r="BD2038" s="46"/>
      <c r="BE2038" s="46"/>
      <c r="BF2038" s="143"/>
      <c r="BG2038" s="46"/>
      <c r="BH2038" s="46"/>
      <c r="BI2038" s="46"/>
      <c r="BJ2038" s="46"/>
      <c r="BK2038" s="46"/>
      <c r="BL2038" s="46"/>
      <c r="BM2038" s="46"/>
      <c r="BN2038" s="46"/>
      <c r="BO2038" s="46"/>
      <c r="BP2038" s="46"/>
      <c r="BQ2038" s="46"/>
      <c r="BR2038" s="46"/>
      <c r="BS2038" s="46"/>
      <c r="BT2038" s="46"/>
      <c r="BU2038" s="46"/>
      <c r="BV2038" s="46"/>
    </row>
    <row r="2039" spans="1:74" x14ac:dyDescent="0.2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  <c r="AA2039" s="46"/>
      <c r="AB2039" s="46"/>
      <c r="AC2039" s="46"/>
      <c r="AD2039" s="46"/>
      <c r="AE2039" s="46"/>
      <c r="AF2039" s="46"/>
      <c r="AG2039" s="46"/>
      <c r="AH2039" s="46"/>
      <c r="AI2039" s="46"/>
      <c r="AJ2039" s="46"/>
      <c r="AK2039" s="46"/>
      <c r="AL2039" s="46"/>
      <c r="AM2039" s="46"/>
      <c r="AN2039" s="46"/>
      <c r="AO2039" s="46"/>
      <c r="AP2039" s="46"/>
      <c r="AQ2039" s="46"/>
      <c r="AR2039" s="46"/>
      <c r="AS2039" s="46"/>
      <c r="AT2039" s="46"/>
      <c r="AU2039" s="46"/>
      <c r="AV2039" s="46"/>
      <c r="AW2039" s="46"/>
      <c r="AX2039" s="46"/>
      <c r="AY2039" s="46"/>
      <c r="AZ2039" s="46"/>
      <c r="BA2039" s="46"/>
      <c r="BB2039" s="46"/>
      <c r="BC2039" s="46"/>
      <c r="BD2039" s="46"/>
      <c r="BE2039" s="46"/>
      <c r="BF2039" s="143"/>
      <c r="BG2039" s="46"/>
      <c r="BH2039" s="46"/>
      <c r="BI2039" s="46"/>
      <c r="BJ2039" s="46"/>
      <c r="BK2039" s="46"/>
      <c r="BL2039" s="46"/>
      <c r="BM2039" s="46"/>
      <c r="BN2039" s="46"/>
      <c r="BO2039" s="46"/>
      <c r="BP2039" s="46"/>
      <c r="BQ2039" s="46"/>
      <c r="BR2039" s="46"/>
      <c r="BS2039" s="46"/>
      <c r="BT2039" s="46"/>
      <c r="BU2039" s="46"/>
      <c r="BV2039" s="46"/>
    </row>
    <row r="2040" spans="1:74" x14ac:dyDescent="0.2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  <c r="AA2040" s="46"/>
      <c r="AB2040" s="46"/>
      <c r="AC2040" s="46"/>
      <c r="AD2040" s="46"/>
      <c r="AE2040" s="46"/>
      <c r="AF2040" s="46"/>
      <c r="AG2040" s="46"/>
      <c r="AH2040" s="46"/>
      <c r="AI2040" s="46"/>
      <c r="AJ2040" s="46"/>
      <c r="AK2040" s="46"/>
      <c r="AL2040" s="46"/>
      <c r="AM2040" s="46"/>
      <c r="AN2040" s="46"/>
      <c r="AO2040" s="46"/>
      <c r="AP2040" s="46"/>
      <c r="AQ2040" s="46"/>
      <c r="AR2040" s="46"/>
      <c r="AS2040" s="46"/>
      <c r="AT2040" s="46"/>
      <c r="AU2040" s="46"/>
      <c r="AV2040" s="46"/>
      <c r="AW2040" s="46"/>
      <c r="AX2040" s="46"/>
      <c r="AY2040" s="46"/>
      <c r="AZ2040" s="46"/>
      <c r="BA2040" s="46"/>
      <c r="BB2040" s="46"/>
      <c r="BC2040" s="46"/>
      <c r="BD2040" s="46"/>
      <c r="BE2040" s="46"/>
      <c r="BF2040" s="143"/>
      <c r="BG2040" s="46"/>
      <c r="BH2040" s="46"/>
      <c r="BI2040" s="46"/>
      <c r="BJ2040" s="46"/>
      <c r="BK2040" s="46"/>
      <c r="BL2040" s="46"/>
      <c r="BM2040" s="46"/>
      <c r="BN2040" s="46"/>
      <c r="BO2040" s="46"/>
      <c r="BP2040" s="46"/>
      <c r="BQ2040" s="46"/>
      <c r="BR2040" s="46"/>
      <c r="BS2040" s="46"/>
      <c r="BT2040" s="46"/>
      <c r="BU2040" s="46"/>
      <c r="BV2040" s="46"/>
    </row>
    <row r="2041" spans="1:74" x14ac:dyDescent="0.2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  <c r="AA2041" s="46"/>
      <c r="AB2041" s="46"/>
      <c r="AC2041" s="46"/>
      <c r="AD2041" s="46"/>
      <c r="AE2041" s="46"/>
      <c r="AF2041" s="46"/>
      <c r="AG2041" s="46"/>
      <c r="AH2041" s="46"/>
      <c r="AI2041" s="46"/>
      <c r="AJ2041" s="46"/>
      <c r="AK2041" s="46"/>
      <c r="AL2041" s="46"/>
      <c r="AM2041" s="46"/>
      <c r="AN2041" s="46"/>
      <c r="AO2041" s="46"/>
      <c r="AP2041" s="46"/>
      <c r="AQ2041" s="46"/>
      <c r="AR2041" s="46"/>
      <c r="AS2041" s="46"/>
      <c r="AT2041" s="46"/>
      <c r="AU2041" s="46"/>
      <c r="AV2041" s="46"/>
      <c r="AW2041" s="46"/>
      <c r="AX2041" s="46"/>
      <c r="AY2041" s="46"/>
      <c r="AZ2041" s="46"/>
      <c r="BA2041" s="46"/>
      <c r="BB2041" s="46"/>
      <c r="BC2041" s="46"/>
      <c r="BD2041" s="46"/>
      <c r="BE2041" s="46"/>
      <c r="BF2041" s="143"/>
      <c r="BG2041" s="46"/>
      <c r="BH2041" s="46"/>
      <c r="BI2041" s="46"/>
      <c r="BJ2041" s="46"/>
      <c r="BK2041" s="46"/>
      <c r="BL2041" s="46"/>
      <c r="BM2041" s="46"/>
      <c r="BN2041" s="46"/>
      <c r="BO2041" s="46"/>
      <c r="BP2041" s="46"/>
      <c r="BQ2041" s="46"/>
      <c r="BR2041" s="46"/>
      <c r="BS2041" s="46"/>
      <c r="BT2041" s="46"/>
      <c r="BU2041" s="46"/>
      <c r="BV2041" s="46"/>
    </row>
    <row r="2042" spans="1:74" x14ac:dyDescent="0.2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/>
      <c r="AD2042" s="46"/>
      <c r="AE2042" s="46"/>
      <c r="AF2042" s="46"/>
      <c r="AG2042" s="46"/>
      <c r="AH2042" s="46"/>
      <c r="AI2042" s="46"/>
      <c r="AJ2042" s="46"/>
      <c r="AK2042" s="46"/>
      <c r="AL2042" s="46"/>
      <c r="AM2042" s="46"/>
      <c r="AN2042" s="46"/>
      <c r="AO2042" s="46"/>
      <c r="AP2042" s="46"/>
      <c r="AQ2042" s="46"/>
      <c r="AR2042" s="46"/>
      <c r="AS2042" s="46"/>
      <c r="AT2042" s="46"/>
      <c r="AU2042" s="46"/>
      <c r="AV2042" s="46"/>
      <c r="AW2042" s="46"/>
      <c r="AX2042" s="46"/>
      <c r="AY2042" s="46"/>
      <c r="AZ2042" s="46"/>
      <c r="BA2042" s="46"/>
      <c r="BB2042" s="46"/>
      <c r="BC2042" s="46"/>
      <c r="BD2042" s="46"/>
      <c r="BE2042" s="46"/>
      <c r="BF2042" s="143"/>
      <c r="BG2042" s="46"/>
      <c r="BH2042" s="46"/>
      <c r="BI2042" s="46"/>
      <c r="BJ2042" s="46"/>
      <c r="BK2042" s="46"/>
      <c r="BL2042" s="46"/>
      <c r="BM2042" s="46"/>
      <c r="BN2042" s="46"/>
      <c r="BO2042" s="46"/>
      <c r="BP2042" s="46"/>
      <c r="BQ2042" s="46"/>
      <c r="BR2042" s="46"/>
      <c r="BS2042" s="46"/>
      <c r="BT2042" s="46"/>
      <c r="BU2042" s="46"/>
      <c r="BV2042" s="46"/>
    </row>
    <row r="2043" spans="1:74" x14ac:dyDescent="0.2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  <c r="AA2043" s="46"/>
      <c r="AB2043" s="46"/>
      <c r="AC2043" s="46"/>
      <c r="AD2043" s="46"/>
      <c r="AE2043" s="46"/>
      <c r="AF2043" s="46"/>
      <c r="AG2043" s="46"/>
      <c r="AH2043" s="46"/>
      <c r="AI2043" s="46"/>
      <c r="AJ2043" s="46"/>
      <c r="AK2043" s="46"/>
      <c r="AL2043" s="46"/>
      <c r="AM2043" s="46"/>
      <c r="AN2043" s="46"/>
      <c r="AO2043" s="46"/>
      <c r="AP2043" s="46"/>
      <c r="AQ2043" s="46"/>
      <c r="AR2043" s="46"/>
      <c r="AS2043" s="46"/>
      <c r="AT2043" s="46"/>
      <c r="AU2043" s="46"/>
      <c r="AV2043" s="46"/>
      <c r="AW2043" s="46"/>
      <c r="AX2043" s="46"/>
      <c r="AY2043" s="46"/>
      <c r="AZ2043" s="46"/>
      <c r="BA2043" s="46"/>
      <c r="BB2043" s="46"/>
      <c r="BC2043" s="46"/>
      <c r="BD2043" s="46"/>
      <c r="BE2043" s="46"/>
      <c r="BF2043" s="143"/>
      <c r="BG2043" s="46"/>
      <c r="BH2043" s="46"/>
      <c r="BI2043" s="46"/>
      <c r="BJ2043" s="46"/>
      <c r="BK2043" s="46"/>
      <c r="BL2043" s="46"/>
      <c r="BM2043" s="46"/>
      <c r="BN2043" s="46"/>
      <c r="BO2043" s="46"/>
      <c r="BP2043" s="46"/>
      <c r="BQ2043" s="46"/>
      <c r="BR2043" s="46"/>
      <c r="BS2043" s="46"/>
      <c r="BT2043" s="46"/>
      <c r="BU2043" s="46"/>
      <c r="BV2043" s="46"/>
    </row>
    <row r="2044" spans="1:74" x14ac:dyDescent="0.2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  <c r="AA2044" s="46"/>
      <c r="AB2044" s="46"/>
      <c r="AC2044" s="46"/>
      <c r="AD2044" s="46"/>
      <c r="AE2044" s="46"/>
      <c r="AF2044" s="46"/>
      <c r="AG2044" s="46"/>
      <c r="AH2044" s="46"/>
      <c r="AI2044" s="46"/>
      <c r="AJ2044" s="46"/>
      <c r="AK2044" s="46"/>
      <c r="AL2044" s="46"/>
      <c r="AM2044" s="46"/>
      <c r="AN2044" s="46"/>
      <c r="AO2044" s="46"/>
      <c r="AP2044" s="46"/>
      <c r="AQ2044" s="46"/>
      <c r="AR2044" s="46"/>
      <c r="AS2044" s="46"/>
      <c r="AT2044" s="46"/>
      <c r="AU2044" s="46"/>
      <c r="AV2044" s="46"/>
      <c r="AW2044" s="46"/>
      <c r="AX2044" s="46"/>
      <c r="AY2044" s="46"/>
      <c r="AZ2044" s="46"/>
      <c r="BA2044" s="46"/>
      <c r="BB2044" s="46"/>
      <c r="BC2044" s="46"/>
      <c r="BD2044" s="46"/>
      <c r="BE2044" s="46"/>
      <c r="BF2044" s="143"/>
      <c r="BG2044" s="46"/>
      <c r="BH2044" s="46"/>
      <c r="BI2044" s="46"/>
      <c r="BJ2044" s="46"/>
      <c r="BK2044" s="46"/>
      <c r="BL2044" s="46"/>
      <c r="BM2044" s="46"/>
      <c r="BN2044" s="46"/>
      <c r="BO2044" s="46"/>
      <c r="BP2044" s="46"/>
      <c r="BQ2044" s="46"/>
      <c r="BR2044" s="46"/>
      <c r="BS2044" s="46"/>
      <c r="BT2044" s="46"/>
      <c r="BU2044" s="46"/>
      <c r="BV2044" s="46"/>
    </row>
    <row r="2045" spans="1:74" x14ac:dyDescent="0.2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  <c r="AA2045" s="46"/>
      <c r="AB2045" s="46"/>
      <c r="AC2045" s="46"/>
      <c r="AD2045" s="46"/>
      <c r="AE2045" s="46"/>
      <c r="AF2045" s="46"/>
      <c r="AG2045" s="46"/>
      <c r="AH2045" s="46"/>
      <c r="AI2045" s="46"/>
      <c r="AJ2045" s="46"/>
      <c r="AK2045" s="46"/>
      <c r="AL2045" s="46"/>
      <c r="AM2045" s="46"/>
      <c r="AN2045" s="46"/>
      <c r="AO2045" s="46"/>
      <c r="AP2045" s="46"/>
      <c r="AQ2045" s="46"/>
      <c r="AR2045" s="46"/>
      <c r="AS2045" s="46"/>
      <c r="AT2045" s="46"/>
      <c r="AU2045" s="46"/>
      <c r="AV2045" s="46"/>
      <c r="AW2045" s="46"/>
      <c r="AX2045" s="46"/>
      <c r="AY2045" s="46"/>
      <c r="AZ2045" s="46"/>
      <c r="BA2045" s="46"/>
      <c r="BB2045" s="46"/>
      <c r="BC2045" s="46"/>
      <c r="BD2045" s="46"/>
      <c r="BE2045" s="46"/>
      <c r="BF2045" s="143"/>
      <c r="BG2045" s="46"/>
      <c r="BH2045" s="46"/>
      <c r="BI2045" s="46"/>
      <c r="BJ2045" s="46"/>
      <c r="BK2045" s="46"/>
      <c r="BL2045" s="46"/>
      <c r="BM2045" s="46"/>
      <c r="BN2045" s="46"/>
      <c r="BO2045" s="46"/>
      <c r="BP2045" s="46"/>
      <c r="BQ2045" s="46"/>
      <c r="BR2045" s="46"/>
      <c r="BS2045" s="46"/>
      <c r="BT2045" s="46"/>
      <c r="BU2045" s="46"/>
      <c r="BV2045" s="46"/>
    </row>
    <row r="2046" spans="1:74" x14ac:dyDescent="0.2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  <c r="AA2046" s="46"/>
      <c r="AB2046" s="46"/>
      <c r="AC2046" s="46"/>
      <c r="AD2046" s="46"/>
      <c r="AE2046" s="46"/>
      <c r="AF2046" s="46"/>
      <c r="AG2046" s="46"/>
      <c r="AH2046" s="46"/>
      <c r="AI2046" s="46"/>
      <c r="AJ2046" s="46"/>
      <c r="AK2046" s="46"/>
      <c r="AL2046" s="46"/>
      <c r="AM2046" s="46"/>
      <c r="AN2046" s="46"/>
      <c r="AO2046" s="46"/>
      <c r="AP2046" s="46"/>
      <c r="AQ2046" s="46"/>
      <c r="AR2046" s="46"/>
      <c r="AS2046" s="46"/>
      <c r="AT2046" s="46"/>
      <c r="AU2046" s="46"/>
      <c r="AV2046" s="46"/>
      <c r="AW2046" s="46"/>
      <c r="AX2046" s="46"/>
      <c r="AY2046" s="46"/>
      <c r="AZ2046" s="46"/>
      <c r="BA2046" s="46"/>
      <c r="BB2046" s="46"/>
      <c r="BC2046" s="46"/>
      <c r="BD2046" s="46"/>
      <c r="BE2046" s="46"/>
      <c r="BF2046" s="143"/>
      <c r="BG2046" s="46"/>
      <c r="BH2046" s="46"/>
      <c r="BI2046" s="46"/>
      <c r="BJ2046" s="46"/>
      <c r="BK2046" s="46"/>
      <c r="BL2046" s="46"/>
      <c r="BM2046" s="46"/>
      <c r="BN2046" s="46"/>
      <c r="BO2046" s="46"/>
      <c r="BP2046" s="46"/>
      <c r="BQ2046" s="46"/>
      <c r="BR2046" s="46"/>
      <c r="BS2046" s="46"/>
      <c r="BT2046" s="46"/>
      <c r="BU2046" s="46"/>
      <c r="BV2046" s="46"/>
    </row>
    <row r="2047" spans="1:74" x14ac:dyDescent="0.2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  <c r="AA2047" s="46"/>
      <c r="AB2047" s="46"/>
      <c r="AC2047" s="46"/>
      <c r="AD2047" s="46"/>
      <c r="AE2047" s="46"/>
      <c r="AF2047" s="46"/>
      <c r="AG2047" s="46"/>
      <c r="AH2047" s="46"/>
      <c r="AI2047" s="46"/>
      <c r="AJ2047" s="46"/>
      <c r="AK2047" s="46"/>
      <c r="AL2047" s="46"/>
      <c r="AM2047" s="46"/>
      <c r="AN2047" s="46"/>
      <c r="AO2047" s="46"/>
      <c r="AP2047" s="46"/>
      <c r="AQ2047" s="46"/>
      <c r="AR2047" s="46"/>
      <c r="AS2047" s="46"/>
      <c r="AT2047" s="46"/>
      <c r="AU2047" s="46"/>
      <c r="AV2047" s="46"/>
      <c r="AW2047" s="46"/>
      <c r="AX2047" s="46"/>
      <c r="AY2047" s="46"/>
      <c r="AZ2047" s="46"/>
      <c r="BA2047" s="46"/>
      <c r="BB2047" s="46"/>
      <c r="BC2047" s="46"/>
      <c r="BD2047" s="46"/>
      <c r="BE2047" s="46"/>
      <c r="BF2047" s="143"/>
      <c r="BG2047" s="46"/>
      <c r="BH2047" s="46"/>
      <c r="BI2047" s="46"/>
      <c r="BJ2047" s="46"/>
      <c r="BK2047" s="46"/>
      <c r="BL2047" s="46"/>
      <c r="BM2047" s="46"/>
      <c r="BN2047" s="46"/>
      <c r="BO2047" s="46"/>
      <c r="BP2047" s="46"/>
      <c r="BQ2047" s="46"/>
      <c r="BR2047" s="46"/>
      <c r="BS2047" s="46"/>
      <c r="BT2047" s="46"/>
      <c r="BU2047" s="46"/>
      <c r="BV2047" s="46"/>
    </row>
    <row r="2048" spans="1:74" x14ac:dyDescent="0.2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  <c r="AA2048" s="46"/>
      <c r="AB2048" s="46"/>
      <c r="AC2048" s="46"/>
      <c r="AD2048" s="46"/>
      <c r="AE2048" s="46"/>
      <c r="AF2048" s="46"/>
      <c r="AG2048" s="46"/>
      <c r="AH2048" s="46"/>
      <c r="AI2048" s="46"/>
      <c r="AJ2048" s="46"/>
      <c r="AK2048" s="46"/>
      <c r="AL2048" s="46"/>
      <c r="AM2048" s="46"/>
      <c r="AN2048" s="46"/>
      <c r="AO2048" s="46"/>
      <c r="AP2048" s="46"/>
      <c r="AQ2048" s="46"/>
      <c r="AR2048" s="46"/>
      <c r="AS2048" s="46"/>
      <c r="AT2048" s="46"/>
      <c r="AU2048" s="46"/>
      <c r="AV2048" s="46"/>
      <c r="AW2048" s="46"/>
      <c r="AX2048" s="46"/>
      <c r="AY2048" s="46"/>
      <c r="AZ2048" s="46"/>
      <c r="BA2048" s="46"/>
      <c r="BB2048" s="46"/>
      <c r="BC2048" s="46"/>
      <c r="BD2048" s="46"/>
      <c r="BE2048" s="46"/>
      <c r="BF2048" s="143"/>
      <c r="BG2048" s="46"/>
      <c r="BH2048" s="46"/>
      <c r="BI2048" s="46"/>
      <c r="BJ2048" s="46"/>
      <c r="BK2048" s="46"/>
      <c r="BL2048" s="46"/>
      <c r="BM2048" s="46"/>
      <c r="BN2048" s="46"/>
      <c r="BO2048" s="46"/>
      <c r="BP2048" s="46"/>
      <c r="BQ2048" s="46"/>
      <c r="BR2048" s="46"/>
      <c r="BS2048" s="46"/>
      <c r="BT2048" s="46"/>
      <c r="BU2048" s="46"/>
      <c r="BV2048" s="46"/>
    </row>
    <row r="2049" spans="1:74" x14ac:dyDescent="0.2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  <c r="AA2049" s="46"/>
      <c r="AB2049" s="46"/>
      <c r="AC2049" s="46"/>
      <c r="AD2049" s="46"/>
      <c r="AE2049" s="46"/>
      <c r="AF2049" s="46"/>
      <c r="AG2049" s="46"/>
      <c r="AH2049" s="46"/>
      <c r="AI2049" s="46"/>
      <c r="AJ2049" s="46"/>
      <c r="AK2049" s="46"/>
      <c r="AL2049" s="46"/>
      <c r="AM2049" s="46"/>
      <c r="AN2049" s="46"/>
      <c r="AO2049" s="46"/>
      <c r="AP2049" s="46"/>
      <c r="AQ2049" s="46"/>
      <c r="AR2049" s="46"/>
      <c r="AS2049" s="46"/>
      <c r="AT2049" s="46"/>
      <c r="AU2049" s="46"/>
      <c r="AV2049" s="46"/>
      <c r="AW2049" s="46"/>
      <c r="AX2049" s="46"/>
      <c r="AY2049" s="46"/>
      <c r="AZ2049" s="46"/>
      <c r="BA2049" s="46"/>
      <c r="BB2049" s="46"/>
      <c r="BC2049" s="46"/>
      <c r="BD2049" s="46"/>
      <c r="BE2049" s="46"/>
      <c r="BF2049" s="143"/>
      <c r="BG2049" s="46"/>
      <c r="BH2049" s="46"/>
      <c r="BI2049" s="46"/>
      <c r="BJ2049" s="46"/>
      <c r="BK2049" s="46"/>
      <c r="BL2049" s="46"/>
      <c r="BM2049" s="46"/>
      <c r="BN2049" s="46"/>
      <c r="BO2049" s="46"/>
      <c r="BP2049" s="46"/>
      <c r="BQ2049" s="46"/>
      <c r="BR2049" s="46"/>
      <c r="BS2049" s="46"/>
      <c r="BT2049" s="46"/>
      <c r="BU2049" s="46"/>
      <c r="BV2049" s="46"/>
    </row>
    <row r="2050" spans="1:74" x14ac:dyDescent="0.2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  <c r="AA2050" s="46"/>
      <c r="AB2050" s="46"/>
      <c r="AC2050" s="46"/>
      <c r="AD2050" s="46"/>
      <c r="AE2050" s="46"/>
      <c r="AF2050" s="46"/>
      <c r="AG2050" s="46"/>
      <c r="AH2050" s="46"/>
      <c r="AI2050" s="46"/>
      <c r="AJ2050" s="46"/>
      <c r="AK2050" s="46"/>
      <c r="AL2050" s="46"/>
      <c r="AM2050" s="46"/>
      <c r="AN2050" s="46"/>
      <c r="AO2050" s="46"/>
      <c r="AP2050" s="46"/>
      <c r="AQ2050" s="46"/>
      <c r="AR2050" s="46"/>
      <c r="AS2050" s="46"/>
      <c r="AT2050" s="46"/>
      <c r="AU2050" s="46"/>
      <c r="AV2050" s="46"/>
      <c r="AW2050" s="46"/>
      <c r="AX2050" s="46"/>
      <c r="AY2050" s="46"/>
      <c r="AZ2050" s="46"/>
      <c r="BA2050" s="46"/>
      <c r="BB2050" s="46"/>
      <c r="BC2050" s="46"/>
      <c r="BD2050" s="46"/>
      <c r="BE2050" s="46"/>
      <c r="BF2050" s="143"/>
      <c r="BG2050" s="46"/>
      <c r="BH2050" s="46"/>
      <c r="BI2050" s="46"/>
      <c r="BJ2050" s="46"/>
      <c r="BK2050" s="46"/>
      <c r="BL2050" s="46"/>
      <c r="BM2050" s="46"/>
      <c r="BN2050" s="46"/>
      <c r="BO2050" s="46"/>
      <c r="BP2050" s="46"/>
      <c r="BQ2050" s="46"/>
      <c r="BR2050" s="46"/>
      <c r="BS2050" s="46"/>
      <c r="BT2050" s="46"/>
      <c r="BU2050" s="46"/>
      <c r="BV2050" s="46"/>
    </row>
    <row r="2051" spans="1:74" x14ac:dyDescent="0.2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  <c r="AA2051" s="46"/>
      <c r="AB2051" s="46"/>
      <c r="AC2051" s="46"/>
      <c r="AD2051" s="46"/>
      <c r="AE2051" s="46"/>
      <c r="AF2051" s="46"/>
      <c r="AG2051" s="46"/>
      <c r="AH2051" s="46"/>
      <c r="AI2051" s="46"/>
      <c r="AJ2051" s="46"/>
      <c r="AK2051" s="46"/>
      <c r="AL2051" s="46"/>
      <c r="AM2051" s="46"/>
      <c r="AN2051" s="46"/>
      <c r="AO2051" s="46"/>
      <c r="AP2051" s="46"/>
      <c r="AQ2051" s="46"/>
      <c r="AR2051" s="46"/>
      <c r="AS2051" s="46"/>
      <c r="AT2051" s="46"/>
      <c r="AU2051" s="46"/>
      <c r="AV2051" s="46"/>
      <c r="AW2051" s="46"/>
      <c r="AX2051" s="46"/>
      <c r="AY2051" s="46"/>
      <c r="AZ2051" s="46"/>
      <c r="BA2051" s="46"/>
      <c r="BB2051" s="46"/>
      <c r="BC2051" s="46"/>
      <c r="BD2051" s="46"/>
      <c r="BE2051" s="46"/>
      <c r="BF2051" s="143"/>
      <c r="BG2051" s="46"/>
      <c r="BH2051" s="46"/>
      <c r="BI2051" s="46"/>
      <c r="BJ2051" s="46"/>
      <c r="BK2051" s="46"/>
      <c r="BL2051" s="46"/>
      <c r="BM2051" s="46"/>
      <c r="BN2051" s="46"/>
      <c r="BO2051" s="46"/>
      <c r="BP2051" s="46"/>
      <c r="BQ2051" s="46"/>
      <c r="BR2051" s="46"/>
      <c r="BS2051" s="46"/>
      <c r="BT2051" s="46"/>
      <c r="BU2051" s="46"/>
      <c r="BV2051" s="46"/>
    </row>
    <row r="2052" spans="1:74" x14ac:dyDescent="0.2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6"/>
      <c r="AK2052" s="46"/>
      <c r="AL2052" s="46"/>
      <c r="AM2052" s="46"/>
      <c r="AN2052" s="46"/>
      <c r="AO2052" s="46"/>
      <c r="AP2052" s="46"/>
      <c r="AQ2052" s="46"/>
      <c r="AR2052" s="46"/>
      <c r="AS2052" s="46"/>
      <c r="AT2052" s="46"/>
      <c r="AU2052" s="46"/>
      <c r="AV2052" s="46"/>
      <c r="AW2052" s="46"/>
      <c r="AX2052" s="46"/>
      <c r="AY2052" s="46"/>
      <c r="AZ2052" s="46"/>
      <c r="BA2052" s="46"/>
      <c r="BB2052" s="46"/>
      <c r="BC2052" s="46"/>
      <c r="BD2052" s="46"/>
      <c r="BE2052" s="46"/>
      <c r="BF2052" s="143"/>
      <c r="BG2052" s="46"/>
      <c r="BH2052" s="46"/>
      <c r="BI2052" s="46"/>
      <c r="BJ2052" s="46"/>
      <c r="BK2052" s="46"/>
      <c r="BL2052" s="46"/>
      <c r="BM2052" s="46"/>
      <c r="BN2052" s="46"/>
      <c r="BO2052" s="46"/>
      <c r="BP2052" s="46"/>
      <c r="BQ2052" s="46"/>
      <c r="BR2052" s="46"/>
      <c r="BS2052" s="46"/>
      <c r="BT2052" s="46"/>
      <c r="BU2052" s="46"/>
      <c r="BV2052" s="46"/>
    </row>
    <row r="2053" spans="1:74" x14ac:dyDescent="0.2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  <c r="AA2053" s="46"/>
      <c r="AB2053" s="46"/>
      <c r="AC2053" s="46"/>
      <c r="AD2053" s="46"/>
      <c r="AE2053" s="46"/>
      <c r="AF2053" s="46"/>
      <c r="AG2053" s="46"/>
      <c r="AH2053" s="46"/>
      <c r="AI2053" s="46"/>
      <c r="AJ2053" s="46"/>
      <c r="AK2053" s="46"/>
      <c r="AL2053" s="46"/>
      <c r="AM2053" s="46"/>
      <c r="AN2053" s="46"/>
      <c r="AO2053" s="46"/>
      <c r="AP2053" s="46"/>
      <c r="AQ2053" s="46"/>
      <c r="AR2053" s="46"/>
      <c r="AS2053" s="46"/>
      <c r="AT2053" s="46"/>
      <c r="AU2053" s="46"/>
      <c r="AV2053" s="46"/>
      <c r="AW2053" s="46"/>
      <c r="AX2053" s="46"/>
      <c r="AY2053" s="46"/>
      <c r="AZ2053" s="46"/>
      <c r="BA2053" s="46"/>
      <c r="BB2053" s="46"/>
      <c r="BC2053" s="46"/>
      <c r="BD2053" s="46"/>
      <c r="BE2053" s="46"/>
      <c r="BF2053" s="143"/>
      <c r="BG2053" s="46"/>
      <c r="BH2053" s="46"/>
      <c r="BI2053" s="46"/>
      <c r="BJ2053" s="46"/>
      <c r="BK2053" s="46"/>
      <c r="BL2053" s="46"/>
      <c r="BM2053" s="46"/>
      <c r="BN2053" s="46"/>
      <c r="BO2053" s="46"/>
      <c r="BP2053" s="46"/>
      <c r="BQ2053" s="46"/>
      <c r="BR2053" s="46"/>
      <c r="BS2053" s="46"/>
      <c r="BT2053" s="46"/>
      <c r="BU2053" s="46"/>
      <c r="BV2053" s="46"/>
    </row>
    <row r="2054" spans="1:74" x14ac:dyDescent="0.2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  <c r="AA2054" s="46"/>
      <c r="AB2054" s="46"/>
      <c r="AC2054" s="46"/>
      <c r="AD2054" s="46"/>
      <c r="AE2054" s="46"/>
      <c r="AF2054" s="46"/>
      <c r="AG2054" s="46"/>
      <c r="AH2054" s="46"/>
      <c r="AI2054" s="46"/>
      <c r="AJ2054" s="46"/>
      <c r="AK2054" s="46"/>
      <c r="AL2054" s="46"/>
      <c r="AM2054" s="46"/>
      <c r="AN2054" s="46"/>
      <c r="AO2054" s="46"/>
      <c r="AP2054" s="46"/>
      <c r="AQ2054" s="46"/>
      <c r="AR2054" s="46"/>
      <c r="AS2054" s="46"/>
      <c r="AT2054" s="46"/>
      <c r="AU2054" s="46"/>
      <c r="AV2054" s="46"/>
      <c r="AW2054" s="46"/>
      <c r="AX2054" s="46"/>
      <c r="AY2054" s="46"/>
      <c r="AZ2054" s="46"/>
      <c r="BA2054" s="46"/>
      <c r="BB2054" s="46"/>
      <c r="BC2054" s="46"/>
      <c r="BD2054" s="46"/>
      <c r="BE2054" s="46"/>
      <c r="BF2054" s="143"/>
      <c r="BG2054" s="46"/>
      <c r="BH2054" s="46"/>
      <c r="BI2054" s="46"/>
      <c r="BJ2054" s="46"/>
      <c r="BK2054" s="46"/>
      <c r="BL2054" s="46"/>
      <c r="BM2054" s="46"/>
      <c r="BN2054" s="46"/>
      <c r="BO2054" s="46"/>
      <c r="BP2054" s="46"/>
      <c r="BQ2054" s="46"/>
      <c r="BR2054" s="46"/>
      <c r="BS2054" s="46"/>
      <c r="BT2054" s="46"/>
      <c r="BU2054" s="46"/>
      <c r="BV2054" s="46"/>
    </row>
    <row r="2055" spans="1:74" x14ac:dyDescent="0.2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  <c r="AA2055" s="46"/>
      <c r="AB2055" s="46"/>
      <c r="AC2055" s="46"/>
      <c r="AD2055" s="46"/>
      <c r="AE2055" s="46"/>
      <c r="AF2055" s="46"/>
      <c r="AG2055" s="46"/>
      <c r="AH2055" s="46"/>
      <c r="AI2055" s="46"/>
      <c r="AJ2055" s="46"/>
      <c r="AK2055" s="46"/>
      <c r="AL2055" s="46"/>
      <c r="AM2055" s="46"/>
      <c r="AN2055" s="46"/>
      <c r="AO2055" s="46"/>
      <c r="AP2055" s="46"/>
      <c r="AQ2055" s="46"/>
      <c r="AR2055" s="46"/>
      <c r="AS2055" s="46"/>
      <c r="AT2055" s="46"/>
      <c r="AU2055" s="46"/>
      <c r="AV2055" s="46"/>
      <c r="AW2055" s="46"/>
      <c r="AX2055" s="46"/>
      <c r="AY2055" s="46"/>
      <c r="AZ2055" s="46"/>
      <c r="BA2055" s="46"/>
      <c r="BB2055" s="46"/>
      <c r="BC2055" s="46"/>
      <c r="BD2055" s="46"/>
      <c r="BE2055" s="46"/>
      <c r="BF2055" s="143"/>
      <c r="BG2055" s="46"/>
      <c r="BH2055" s="46"/>
      <c r="BI2055" s="46"/>
      <c r="BJ2055" s="46"/>
      <c r="BK2055" s="46"/>
      <c r="BL2055" s="46"/>
      <c r="BM2055" s="46"/>
      <c r="BN2055" s="46"/>
      <c r="BO2055" s="46"/>
      <c r="BP2055" s="46"/>
      <c r="BQ2055" s="46"/>
      <c r="BR2055" s="46"/>
      <c r="BS2055" s="46"/>
      <c r="BT2055" s="46"/>
      <c r="BU2055" s="46"/>
      <c r="BV2055" s="46"/>
    </row>
    <row r="2056" spans="1:74" x14ac:dyDescent="0.2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/>
      <c r="AB2056" s="46"/>
      <c r="AC2056" s="46"/>
      <c r="AD2056" s="46"/>
      <c r="AE2056" s="46"/>
      <c r="AF2056" s="46"/>
      <c r="AG2056" s="46"/>
      <c r="AH2056" s="46"/>
      <c r="AI2056" s="46"/>
      <c r="AJ2056" s="46"/>
      <c r="AK2056" s="46"/>
      <c r="AL2056" s="46"/>
      <c r="AM2056" s="46"/>
      <c r="AN2056" s="46"/>
      <c r="AO2056" s="46"/>
      <c r="AP2056" s="46"/>
      <c r="AQ2056" s="46"/>
      <c r="AR2056" s="46"/>
      <c r="AS2056" s="46"/>
      <c r="AT2056" s="46"/>
      <c r="AU2056" s="46"/>
      <c r="AV2056" s="46"/>
      <c r="AW2056" s="46"/>
      <c r="AX2056" s="46"/>
      <c r="AY2056" s="46"/>
      <c r="AZ2056" s="46"/>
      <c r="BA2056" s="46"/>
      <c r="BB2056" s="46"/>
      <c r="BC2056" s="46"/>
      <c r="BD2056" s="46"/>
      <c r="BE2056" s="46"/>
      <c r="BF2056" s="143"/>
      <c r="BG2056" s="46"/>
      <c r="BH2056" s="46"/>
      <c r="BI2056" s="46"/>
      <c r="BJ2056" s="46"/>
      <c r="BK2056" s="46"/>
      <c r="BL2056" s="46"/>
      <c r="BM2056" s="46"/>
      <c r="BN2056" s="46"/>
      <c r="BO2056" s="46"/>
      <c r="BP2056" s="46"/>
      <c r="BQ2056" s="46"/>
      <c r="BR2056" s="46"/>
      <c r="BS2056" s="46"/>
      <c r="BT2056" s="46"/>
      <c r="BU2056" s="46"/>
      <c r="BV2056" s="46"/>
    </row>
    <row r="2057" spans="1:74" x14ac:dyDescent="0.2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  <c r="AA2057" s="46"/>
      <c r="AB2057" s="46"/>
      <c r="AC2057" s="46"/>
      <c r="AD2057" s="46"/>
      <c r="AE2057" s="46"/>
      <c r="AF2057" s="46"/>
      <c r="AG2057" s="46"/>
      <c r="AH2057" s="46"/>
      <c r="AI2057" s="46"/>
      <c r="AJ2057" s="46"/>
      <c r="AK2057" s="46"/>
      <c r="AL2057" s="46"/>
      <c r="AM2057" s="46"/>
      <c r="AN2057" s="46"/>
      <c r="AO2057" s="46"/>
      <c r="AP2057" s="46"/>
      <c r="AQ2057" s="46"/>
      <c r="AR2057" s="46"/>
      <c r="AS2057" s="46"/>
      <c r="AT2057" s="46"/>
      <c r="AU2057" s="46"/>
      <c r="AV2057" s="46"/>
      <c r="AW2057" s="46"/>
      <c r="AX2057" s="46"/>
      <c r="AY2057" s="46"/>
      <c r="AZ2057" s="46"/>
      <c r="BA2057" s="46"/>
      <c r="BB2057" s="46"/>
      <c r="BC2057" s="46"/>
      <c r="BD2057" s="46"/>
      <c r="BE2057" s="46"/>
      <c r="BF2057" s="143"/>
      <c r="BG2057" s="46"/>
      <c r="BH2057" s="46"/>
      <c r="BI2057" s="46"/>
      <c r="BJ2057" s="46"/>
      <c r="BK2057" s="46"/>
      <c r="BL2057" s="46"/>
      <c r="BM2057" s="46"/>
      <c r="BN2057" s="46"/>
      <c r="BO2057" s="46"/>
      <c r="BP2057" s="46"/>
      <c r="BQ2057" s="46"/>
      <c r="BR2057" s="46"/>
      <c r="BS2057" s="46"/>
      <c r="BT2057" s="46"/>
      <c r="BU2057" s="46"/>
      <c r="BV2057" s="46"/>
    </row>
    <row r="2058" spans="1:74" x14ac:dyDescent="0.2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  <c r="AA2058" s="46"/>
      <c r="AB2058" s="46"/>
      <c r="AC2058" s="46"/>
      <c r="AD2058" s="46"/>
      <c r="AE2058" s="46"/>
      <c r="AF2058" s="46"/>
      <c r="AG2058" s="46"/>
      <c r="AH2058" s="46"/>
      <c r="AI2058" s="46"/>
      <c r="AJ2058" s="46"/>
      <c r="AK2058" s="46"/>
      <c r="AL2058" s="46"/>
      <c r="AM2058" s="46"/>
      <c r="AN2058" s="46"/>
      <c r="AO2058" s="46"/>
      <c r="AP2058" s="46"/>
      <c r="AQ2058" s="46"/>
      <c r="AR2058" s="46"/>
      <c r="AS2058" s="46"/>
      <c r="AT2058" s="46"/>
      <c r="AU2058" s="46"/>
      <c r="AV2058" s="46"/>
      <c r="AW2058" s="46"/>
      <c r="AX2058" s="46"/>
      <c r="AY2058" s="46"/>
      <c r="AZ2058" s="46"/>
      <c r="BA2058" s="46"/>
      <c r="BB2058" s="46"/>
      <c r="BC2058" s="46"/>
      <c r="BD2058" s="46"/>
      <c r="BE2058" s="46"/>
      <c r="BF2058" s="143"/>
      <c r="BG2058" s="46"/>
      <c r="BH2058" s="46"/>
      <c r="BI2058" s="46"/>
      <c r="BJ2058" s="46"/>
      <c r="BK2058" s="46"/>
      <c r="BL2058" s="46"/>
      <c r="BM2058" s="46"/>
      <c r="BN2058" s="46"/>
      <c r="BO2058" s="46"/>
      <c r="BP2058" s="46"/>
      <c r="BQ2058" s="46"/>
      <c r="BR2058" s="46"/>
      <c r="BS2058" s="46"/>
      <c r="BT2058" s="46"/>
      <c r="BU2058" s="46"/>
      <c r="BV2058" s="46"/>
    </row>
    <row r="2059" spans="1:74" x14ac:dyDescent="0.2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  <c r="AA2059" s="46"/>
      <c r="AB2059" s="46"/>
      <c r="AC2059" s="46"/>
      <c r="AD2059" s="46"/>
      <c r="AE2059" s="46"/>
      <c r="AF2059" s="46"/>
      <c r="AG2059" s="46"/>
      <c r="AH2059" s="46"/>
      <c r="AI2059" s="46"/>
      <c r="AJ2059" s="46"/>
      <c r="AK2059" s="46"/>
      <c r="AL2059" s="46"/>
      <c r="AM2059" s="46"/>
      <c r="AN2059" s="46"/>
      <c r="AO2059" s="46"/>
      <c r="AP2059" s="46"/>
      <c r="AQ2059" s="46"/>
      <c r="AR2059" s="46"/>
      <c r="AS2059" s="46"/>
      <c r="AT2059" s="46"/>
      <c r="AU2059" s="46"/>
      <c r="AV2059" s="46"/>
      <c r="AW2059" s="46"/>
      <c r="AX2059" s="46"/>
      <c r="AY2059" s="46"/>
      <c r="AZ2059" s="46"/>
      <c r="BA2059" s="46"/>
      <c r="BB2059" s="46"/>
      <c r="BC2059" s="46"/>
      <c r="BD2059" s="46"/>
      <c r="BE2059" s="46"/>
      <c r="BF2059" s="143"/>
      <c r="BG2059" s="46"/>
      <c r="BH2059" s="46"/>
      <c r="BI2059" s="46"/>
      <c r="BJ2059" s="46"/>
      <c r="BK2059" s="46"/>
      <c r="BL2059" s="46"/>
      <c r="BM2059" s="46"/>
      <c r="BN2059" s="46"/>
      <c r="BO2059" s="46"/>
      <c r="BP2059" s="46"/>
      <c r="BQ2059" s="46"/>
      <c r="BR2059" s="46"/>
      <c r="BS2059" s="46"/>
      <c r="BT2059" s="46"/>
      <c r="BU2059" s="46"/>
      <c r="BV2059" s="46"/>
    </row>
    <row r="2060" spans="1:74" x14ac:dyDescent="0.2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  <c r="AA2060" s="46"/>
      <c r="AB2060" s="46"/>
      <c r="AC2060" s="46"/>
      <c r="AD2060" s="46"/>
      <c r="AE2060" s="46"/>
      <c r="AF2060" s="46"/>
      <c r="AG2060" s="46"/>
      <c r="AH2060" s="46"/>
      <c r="AI2060" s="46"/>
      <c r="AJ2060" s="46"/>
      <c r="AK2060" s="46"/>
      <c r="AL2060" s="46"/>
      <c r="AM2060" s="46"/>
      <c r="AN2060" s="46"/>
      <c r="AO2060" s="46"/>
      <c r="AP2060" s="46"/>
      <c r="AQ2060" s="46"/>
      <c r="AR2060" s="46"/>
      <c r="AS2060" s="46"/>
      <c r="AT2060" s="46"/>
      <c r="AU2060" s="46"/>
      <c r="AV2060" s="46"/>
      <c r="AW2060" s="46"/>
      <c r="AX2060" s="46"/>
      <c r="AY2060" s="46"/>
      <c r="AZ2060" s="46"/>
      <c r="BA2060" s="46"/>
      <c r="BB2060" s="46"/>
      <c r="BC2060" s="46"/>
      <c r="BD2060" s="46"/>
      <c r="BE2060" s="46"/>
      <c r="BF2060" s="143"/>
      <c r="BG2060" s="46"/>
      <c r="BH2060" s="46"/>
      <c r="BI2060" s="46"/>
      <c r="BJ2060" s="46"/>
      <c r="BK2060" s="46"/>
      <c r="BL2060" s="46"/>
      <c r="BM2060" s="46"/>
      <c r="BN2060" s="46"/>
      <c r="BO2060" s="46"/>
      <c r="BP2060" s="46"/>
      <c r="BQ2060" s="46"/>
      <c r="BR2060" s="46"/>
      <c r="BS2060" s="46"/>
      <c r="BT2060" s="46"/>
      <c r="BU2060" s="46"/>
      <c r="BV2060" s="46"/>
    </row>
    <row r="2061" spans="1:74" x14ac:dyDescent="0.2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  <c r="AA2061" s="46"/>
      <c r="AB2061" s="46"/>
      <c r="AC2061" s="46"/>
      <c r="AD2061" s="46"/>
      <c r="AE2061" s="46"/>
      <c r="AF2061" s="46"/>
      <c r="AG2061" s="46"/>
      <c r="AH2061" s="46"/>
      <c r="AI2061" s="46"/>
      <c r="AJ2061" s="46"/>
      <c r="AK2061" s="46"/>
      <c r="AL2061" s="46"/>
      <c r="AM2061" s="46"/>
      <c r="AN2061" s="46"/>
      <c r="AO2061" s="46"/>
      <c r="AP2061" s="46"/>
      <c r="AQ2061" s="46"/>
      <c r="AR2061" s="46"/>
      <c r="AS2061" s="46"/>
      <c r="AT2061" s="46"/>
      <c r="AU2061" s="46"/>
      <c r="AV2061" s="46"/>
      <c r="AW2061" s="46"/>
      <c r="AX2061" s="46"/>
      <c r="AY2061" s="46"/>
      <c r="AZ2061" s="46"/>
      <c r="BA2061" s="46"/>
      <c r="BB2061" s="46"/>
      <c r="BC2061" s="46"/>
      <c r="BD2061" s="46"/>
      <c r="BE2061" s="46"/>
      <c r="BF2061" s="143"/>
      <c r="BG2061" s="46"/>
      <c r="BH2061" s="46"/>
      <c r="BI2061" s="46"/>
      <c r="BJ2061" s="46"/>
      <c r="BK2061" s="46"/>
      <c r="BL2061" s="46"/>
      <c r="BM2061" s="46"/>
      <c r="BN2061" s="46"/>
      <c r="BO2061" s="46"/>
      <c r="BP2061" s="46"/>
      <c r="BQ2061" s="46"/>
      <c r="BR2061" s="46"/>
      <c r="BS2061" s="46"/>
      <c r="BT2061" s="46"/>
      <c r="BU2061" s="46"/>
      <c r="BV2061" s="46"/>
    </row>
    <row r="2062" spans="1:74" x14ac:dyDescent="0.2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6"/>
      <c r="AK2062" s="46"/>
      <c r="AL2062" s="46"/>
      <c r="AM2062" s="46"/>
      <c r="AN2062" s="46"/>
      <c r="AO2062" s="46"/>
      <c r="AP2062" s="46"/>
      <c r="AQ2062" s="46"/>
      <c r="AR2062" s="46"/>
      <c r="AS2062" s="46"/>
      <c r="AT2062" s="46"/>
      <c r="AU2062" s="46"/>
      <c r="AV2062" s="46"/>
      <c r="AW2062" s="46"/>
      <c r="AX2062" s="46"/>
      <c r="AY2062" s="46"/>
      <c r="AZ2062" s="46"/>
      <c r="BA2062" s="46"/>
      <c r="BB2062" s="46"/>
      <c r="BC2062" s="46"/>
      <c r="BD2062" s="46"/>
      <c r="BE2062" s="46"/>
      <c r="BF2062" s="143"/>
      <c r="BG2062" s="46"/>
      <c r="BH2062" s="46"/>
      <c r="BI2062" s="46"/>
      <c r="BJ2062" s="46"/>
      <c r="BK2062" s="46"/>
      <c r="BL2062" s="46"/>
      <c r="BM2062" s="46"/>
      <c r="BN2062" s="46"/>
      <c r="BO2062" s="46"/>
      <c r="BP2062" s="46"/>
      <c r="BQ2062" s="46"/>
      <c r="BR2062" s="46"/>
      <c r="BS2062" s="46"/>
      <c r="BT2062" s="46"/>
      <c r="BU2062" s="46"/>
      <c r="BV2062" s="46"/>
    </row>
    <row r="2063" spans="1:74" x14ac:dyDescent="0.2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  <c r="AA2063" s="46"/>
      <c r="AB2063" s="46"/>
      <c r="AC2063" s="46"/>
      <c r="AD2063" s="46"/>
      <c r="AE2063" s="46"/>
      <c r="AF2063" s="46"/>
      <c r="AG2063" s="46"/>
      <c r="AH2063" s="46"/>
      <c r="AI2063" s="46"/>
      <c r="AJ2063" s="46"/>
      <c r="AK2063" s="46"/>
      <c r="AL2063" s="46"/>
      <c r="AM2063" s="46"/>
      <c r="AN2063" s="46"/>
      <c r="AO2063" s="46"/>
      <c r="AP2063" s="46"/>
      <c r="AQ2063" s="46"/>
      <c r="AR2063" s="46"/>
      <c r="AS2063" s="46"/>
      <c r="AT2063" s="46"/>
      <c r="AU2063" s="46"/>
      <c r="AV2063" s="46"/>
      <c r="AW2063" s="46"/>
      <c r="AX2063" s="46"/>
      <c r="AY2063" s="46"/>
      <c r="AZ2063" s="46"/>
      <c r="BA2063" s="46"/>
      <c r="BB2063" s="46"/>
      <c r="BC2063" s="46"/>
      <c r="BD2063" s="46"/>
      <c r="BE2063" s="46"/>
      <c r="BF2063" s="143"/>
      <c r="BG2063" s="46"/>
      <c r="BH2063" s="46"/>
      <c r="BI2063" s="46"/>
      <c r="BJ2063" s="46"/>
      <c r="BK2063" s="46"/>
      <c r="BL2063" s="46"/>
      <c r="BM2063" s="46"/>
      <c r="BN2063" s="46"/>
      <c r="BO2063" s="46"/>
      <c r="BP2063" s="46"/>
      <c r="BQ2063" s="46"/>
      <c r="BR2063" s="46"/>
      <c r="BS2063" s="46"/>
      <c r="BT2063" s="46"/>
      <c r="BU2063" s="46"/>
      <c r="BV2063" s="46"/>
    </row>
    <row r="2064" spans="1:74" x14ac:dyDescent="0.2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  <c r="AA2064" s="46"/>
      <c r="AB2064" s="46"/>
      <c r="AC2064" s="46"/>
      <c r="AD2064" s="46"/>
      <c r="AE2064" s="46"/>
      <c r="AF2064" s="46"/>
      <c r="AG2064" s="46"/>
      <c r="AH2064" s="46"/>
      <c r="AI2064" s="46"/>
      <c r="AJ2064" s="46"/>
      <c r="AK2064" s="46"/>
      <c r="AL2064" s="46"/>
      <c r="AM2064" s="46"/>
      <c r="AN2064" s="46"/>
      <c r="AO2064" s="46"/>
      <c r="AP2064" s="46"/>
      <c r="AQ2064" s="46"/>
      <c r="AR2064" s="46"/>
      <c r="AS2064" s="46"/>
      <c r="AT2064" s="46"/>
      <c r="AU2064" s="46"/>
      <c r="AV2064" s="46"/>
      <c r="AW2064" s="46"/>
      <c r="AX2064" s="46"/>
      <c r="AY2064" s="46"/>
      <c r="AZ2064" s="46"/>
      <c r="BA2064" s="46"/>
      <c r="BB2064" s="46"/>
      <c r="BC2064" s="46"/>
      <c r="BD2064" s="46"/>
      <c r="BE2064" s="46"/>
      <c r="BF2064" s="143"/>
      <c r="BG2064" s="46"/>
      <c r="BH2064" s="46"/>
      <c r="BI2064" s="46"/>
      <c r="BJ2064" s="46"/>
      <c r="BK2064" s="46"/>
      <c r="BL2064" s="46"/>
      <c r="BM2064" s="46"/>
      <c r="BN2064" s="46"/>
      <c r="BO2064" s="46"/>
      <c r="BP2064" s="46"/>
      <c r="BQ2064" s="46"/>
      <c r="BR2064" s="46"/>
      <c r="BS2064" s="46"/>
      <c r="BT2064" s="46"/>
      <c r="BU2064" s="46"/>
      <c r="BV2064" s="46"/>
    </row>
    <row r="2065" spans="1:74" x14ac:dyDescent="0.2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46"/>
      <c r="AH2065" s="46"/>
      <c r="AI2065" s="46"/>
      <c r="AJ2065" s="46"/>
      <c r="AK2065" s="46"/>
      <c r="AL2065" s="46"/>
      <c r="AM2065" s="46"/>
      <c r="AN2065" s="46"/>
      <c r="AO2065" s="46"/>
      <c r="AP2065" s="46"/>
      <c r="AQ2065" s="46"/>
      <c r="AR2065" s="46"/>
      <c r="AS2065" s="46"/>
      <c r="AT2065" s="46"/>
      <c r="AU2065" s="46"/>
      <c r="AV2065" s="46"/>
      <c r="AW2065" s="46"/>
      <c r="AX2065" s="46"/>
      <c r="AY2065" s="46"/>
      <c r="AZ2065" s="46"/>
      <c r="BA2065" s="46"/>
      <c r="BB2065" s="46"/>
      <c r="BC2065" s="46"/>
      <c r="BD2065" s="46"/>
      <c r="BE2065" s="46"/>
      <c r="BF2065" s="143"/>
      <c r="BG2065" s="46"/>
      <c r="BH2065" s="46"/>
      <c r="BI2065" s="46"/>
      <c r="BJ2065" s="46"/>
      <c r="BK2065" s="46"/>
      <c r="BL2065" s="46"/>
      <c r="BM2065" s="46"/>
      <c r="BN2065" s="46"/>
      <c r="BO2065" s="46"/>
      <c r="BP2065" s="46"/>
      <c r="BQ2065" s="46"/>
      <c r="BR2065" s="46"/>
      <c r="BS2065" s="46"/>
      <c r="BT2065" s="46"/>
      <c r="BU2065" s="46"/>
      <c r="BV2065" s="46"/>
    </row>
    <row r="2066" spans="1:74" x14ac:dyDescent="0.2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  <c r="AK2066" s="46"/>
      <c r="AL2066" s="46"/>
      <c r="AM2066" s="46"/>
      <c r="AN2066" s="46"/>
      <c r="AO2066" s="46"/>
      <c r="AP2066" s="46"/>
      <c r="AQ2066" s="46"/>
      <c r="AR2066" s="46"/>
      <c r="AS2066" s="46"/>
      <c r="AT2066" s="46"/>
      <c r="AU2066" s="46"/>
      <c r="AV2066" s="46"/>
      <c r="AW2066" s="46"/>
      <c r="AX2066" s="46"/>
      <c r="AY2066" s="46"/>
      <c r="AZ2066" s="46"/>
      <c r="BA2066" s="46"/>
      <c r="BB2066" s="46"/>
      <c r="BC2066" s="46"/>
      <c r="BD2066" s="46"/>
      <c r="BE2066" s="46"/>
      <c r="BF2066" s="143"/>
      <c r="BG2066" s="46"/>
      <c r="BH2066" s="46"/>
      <c r="BI2066" s="46"/>
      <c r="BJ2066" s="46"/>
      <c r="BK2066" s="46"/>
      <c r="BL2066" s="46"/>
      <c r="BM2066" s="46"/>
      <c r="BN2066" s="46"/>
      <c r="BO2066" s="46"/>
      <c r="BP2066" s="46"/>
      <c r="BQ2066" s="46"/>
      <c r="BR2066" s="46"/>
      <c r="BS2066" s="46"/>
      <c r="BT2066" s="46"/>
      <c r="BU2066" s="46"/>
      <c r="BV2066" s="46"/>
    </row>
    <row r="2067" spans="1:74" x14ac:dyDescent="0.2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  <c r="AA2067" s="46"/>
      <c r="AB2067" s="46"/>
      <c r="AC2067" s="46"/>
      <c r="AD2067" s="46"/>
      <c r="AE2067" s="46"/>
      <c r="AF2067" s="46"/>
      <c r="AG2067" s="46"/>
      <c r="AH2067" s="46"/>
      <c r="AI2067" s="46"/>
      <c r="AJ2067" s="46"/>
      <c r="AK2067" s="46"/>
      <c r="AL2067" s="46"/>
      <c r="AM2067" s="46"/>
      <c r="AN2067" s="46"/>
      <c r="AO2067" s="46"/>
      <c r="AP2067" s="46"/>
      <c r="AQ2067" s="46"/>
      <c r="AR2067" s="46"/>
      <c r="AS2067" s="46"/>
      <c r="AT2067" s="46"/>
      <c r="AU2067" s="46"/>
      <c r="AV2067" s="46"/>
      <c r="AW2067" s="46"/>
      <c r="AX2067" s="46"/>
      <c r="AY2067" s="46"/>
      <c r="AZ2067" s="46"/>
      <c r="BA2067" s="46"/>
      <c r="BB2067" s="46"/>
      <c r="BC2067" s="46"/>
      <c r="BD2067" s="46"/>
      <c r="BE2067" s="46"/>
      <c r="BF2067" s="143"/>
      <c r="BG2067" s="46"/>
      <c r="BH2067" s="46"/>
      <c r="BI2067" s="46"/>
      <c r="BJ2067" s="46"/>
      <c r="BK2067" s="46"/>
      <c r="BL2067" s="46"/>
      <c r="BM2067" s="46"/>
      <c r="BN2067" s="46"/>
      <c r="BO2067" s="46"/>
      <c r="BP2067" s="46"/>
      <c r="BQ2067" s="46"/>
      <c r="BR2067" s="46"/>
      <c r="BS2067" s="46"/>
      <c r="BT2067" s="46"/>
      <c r="BU2067" s="46"/>
      <c r="BV2067" s="46"/>
    </row>
    <row r="2068" spans="1:74" x14ac:dyDescent="0.2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/>
      <c r="AF2068" s="46"/>
      <c r="AG2068" s="46"/>
      <c r="AH2068" s="46"/>
      <c r="AI2068" s="46"/>
      <c r="AJ2068" s="46"/>
      <c r="AK2068" s="46"/>
      <c r="AL2068" s="46"/>
      <c r="AM2068" s="46"/>
      <c r="AN2068" s="46"/>
      <c r="AO2068" s="46"/>
      <c r="AP2068" s="46"/>
      <c r="AQ2068" s="46"/>
      <c r="AR2068" s="46"/>
      <c r="AS2068" s="46"/>
      <c r="AT2068" s="46"/>
      <c r="AU2068" s="46"/>
      <c r="AV2068" s="46"/>
      <c r="AW2068" s="46"/>
      <c r="AX2068" s="46"/>
      <c r="AY2068" s="46"/>
      <c r="AZ2068" s="46"/>
      <c r="BA2068" s="46"/>
      <c r="BB2068" s="46"/>
      <c r="BC2068" s="46"/>
      <c r="BD2068" s="46"/>
      <c r="BE2068" s="46"/>
      <c r="BF2068" s="143"/>
      <c r="BG2068" s="46"/>
      <c r="BH2068" s="46"/>
      <c r="BI2068" s="46"/>
      <c r="BJ2068" s="46"/>
      <c r="BK2068" s="46"/>
      <c r="BL2068" s="46"/>
      <c r="BM2068" s="46"/>
      <c r="BN2068" s="46"/>
      <c r="BO2068" s="46"/>
      <c r="BP2068" s="46"/>
      <c r="BQ2068" s="46"/>
      <c r="BR2068" s="46"/>
      <c r="BS2068" s="46"/>
      <c r="BT2068" s="46"/>
      <c r="BU2068" s="46"/>
      <c r="BV2068" s="46"/>
    </row>
    <row r="2069" spans="1:74" x14ac:dyDescent="0.2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  <c r="AK2069" s="46"/>
      <c r="AL2069" s="46"/>
      <c r="AM2069" s="46"/>
      <c r="AN2069" s="46"/>
      <c r="AO2069" s="46"/>
      <c r="AP2069" s="46"/>
      <c r="AQ2069" s="46"/>
      <c r="AR2069" s="46"/>
      <c r="AS2069" s="46"/>
      <c r="AT2069" s="46"/>
      <c r="AU2069" s="46"/>
      <c r="AV2069" s="46"/>
      <c r="AW2069" s="46"/>
      <c r="AX2069" s="46"/>
      <c r="AY2069" s="46"/>
      <c r="AZ2069" s="46"/>
      <c r="BA2069" s="46"/>
      <c r="BB2069" s="46"/>
      <c r="BC2069" s="46"/>
      <c r="BD2069" s="46"/>
      <c r="BE2069" s="46"/>
      <c r="BF2069" s="143"/>
      <c r="BG2069" s="46"/>
      <c r="BH2069" s="46"/>
      <c r="BI2069" s="46"/>
      <c r="BJ2069" s="46"/>
      <c r="BK2069" s="46"/>
      <c r="BL2069" s="46"/>
      <c r="BM2069" s="46"/>
      <c r="BN2069" s="46"/>
      <c r="BO2069" s="46"/>
      <c r="BP2069" s="46"/>
      <c r="BQ2069" s="46"/>
      <c r="BR2069" s="46"/>
      <c r="BS2069" s="46"/>
      <c r="BT2069" s="46"/>
      <c r="BU2069" s="46"/>
      <c r="BV2069" s="46"/>
    </row>
    <row r="2070" spans="1:74" x14ac:dyDescent="0.2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  <c r="AA2070" s="46"/>
      <c r="AB2070" s="46"/>
      <c r="AC2070" s="46"/>
      <c r="AD2070" s="46"/>
      <c r="AE2070" s="46"/>
      <c r="AF2070" s="46"/>
      <c r="AG2070" s="46"/>
      <c r="AH2070" s="46"/>
      <c r="AI2070" s="46"/>
      <c r="AJ2070" s="46"/>
      <c r="AK2070" s="46"/>
      <c r="AL2070" s="46"/>
      <c r="AM2070" s="46"/>
      <c r="AN2070" s="46"/>
      <c r="AO2070" s="46"/>
      <c r="AP2070" s="46"/>
      <c r="AQ2070" s="46"/>
      <c r="AR2070" s="46"/>
      <c r="AS2070" s="46"/>
      <c r="AT2070" s="46"/>
      <c r="AU2070" s="46"/>
      <c r="AV2070" s="46"/>
      <c r="AW2070" s="46"/>
      <c r="AX2070" s="46"/>
      <c r="AY2070" s="46"/>
      <c r="AZ2070" s="46"/>
      <c r="BA2070" s="46"/>
      <c r="BB2070" s="46"/>
      <c r="BC2070" s="46"/>
      <c r="BD2070" s="46"/>
      <c r="BE2070" s="46"/>
      <c r="BF2070" s="143"/>
      <c r="BG2070" s="46"/>
      <c r="BH2070" s="46"/>
      <c r="BI2070" s="46"/>
      <c r="BJ2070" s="46"/>
      <c r="BK2070" s="46"/>
      <c r="BL2070" s="46"/>
      <c r="BM2070" s="46"/>
      <c r="BN2070" s="46"/>
      <c r="BO2070" s="46"/>
      <c r="BP2070" s="46"/>
      <c r="BQ2070" s="46"/>
      <c r="BR2070" s="46"/>
      <c r="BS2070" s="46"/>
      <c r="BT2070" s="46"/>
      <c r="BU2070" s="46"/>
      <c r="BV2070" s="46"/>
    </row>
    <row r="2071" spans="1:74" x14ac:dyDescent="0.2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  <c r="AK2071" s="46"/>
      <c r="AL2071" s="46"/>
      <c r="AM2071" s="46"/>
      <c r="AN2071" s="46"/>
      <c r="AO2071" s="46"/>
      <c r="AP2071" s="46"/>
      <c r="AQ2071" s="46"/>
      <c r="AR2071" s="46"/>
      <c r="AS2071" s="46"/>
      <c r="AT2071" s="46"/>
      <c r="AU2071" s="46"/>
      <c r="AV2071" s="46"/>
      <c r="AW2071" s="46"/>
      <c r="AX2071" s="46"/>
      <c r="AY2071" s="46"/>
      <c r="AZ2071" s="46"/>
      <c r="BA2071" s="46"/>
      <c r="BB2071" s="46"/>
      <c r="BC2071" s="46"/>
      <c r="BD2071" s="46"/>
      <c r="BE2071" s="46"/>
      <c r="BF2071" s="143"/>
      <c r="BG2071" s="46"/>
      <c r="BH2071" s="46"/>
      <c r="BI2071" s="46"/>
      <c r="BJ2071" s="46"/>
      <c r="BK2071" s="46"/>
      <c r="BL2071" s="46"/>
      <c r="BM2071" s="46"/>
      <c r="BN2071" s="46"/>
      <c r="BO2071" s="46"/>
      <c r="BP2071" s="46"/>
      <c r="BQ2071" s="46"/>
      <c r="BR2071" s="46"/>
      <c r="BS2071" s="46"/>
      <c r="BT2071" s="46"/>
      <c r="BU2071" s="46"/>
      <c r="BV2071" s="46"/>
    </row>
    <row r="2072" spans="1:74" x14ac:dyDescent="0.2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6"/>
      <c r="AK2072" s="46"/>
      <c r="AL2072" s="46"/>
      <c r="AM2072" s="46"/>
      <c r="AN2072" s="46"/>
      <c r="AO2072" s="46"/>
      <c r="AP2072" s="46"/>
      <c r="AQ2072" s="46"/>
      <c r="AR2072" s="46"/>
      <c r="AS2072" s="46"/>
      <c r="AT2072" s="46"/>
      <c r="AU2072" s="46"/>
      <c r="AV2072" s="46"/>
      <c r="AW2072" s="46"/>
      <c r="AX2072" s="46"/>
      <c r="AY2072" s="46"/>
      <c r="AZ2072" s="46"/>
      <c r="BA2072" s="46"/>
      <c r="BB2072" s="46"/>
      <c r="BC2072" s="46"/>
      <c r="BD2072" s="46"/>
      <c r="BE2072" s="46"/>
      <c r="BF2072" s="143"/>
      <c r="BG2072" s="46"/>
      <c r="BH2072" s="46"/>
      <c r="BI2072" s="46"/>
      <c r="BJ2072" s="46"/>
      <c r="BK2072" s="46"/>
      <c r="BL2072" s="46"/>
      <c r="BM2072" s="46"/>
      <c r="BN2072" s="46"/>
      <c r="BO2072" s="46"/>
      <c r="BP2072" s="46"/>
      <c r="BQ2072" s="46"/>
      <c r="BR2072" s="46"/>
      <c r="BS2072" s="46"/>
      <c r="BT2072" s="46"/>
      <c r="BU2072" s="46"/>
      <c r="BV2072" s="46"/>
    </row>
    <row r="2073" spans="1:74" x14ac:dyDescent="0.2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  <c r="AK2073" s="46"/>
      <c r="AL2073" s="46"/>
      <c r="AM2073" s="46"/>
      <c r="AN2073" s="46"/>
      <c r="AO2073" s="46"/>
      <c r="AP2073" s="46"/>
      <c r="AQ2073" s="46"/>
      <c r="AR2073" s="46"/>
      <c r="AS2073" s="46"/>
      <c r="AT2073" s="46"/>
      <c r="AU2073" s="46"/>
      <c r="AV2073" s="46"/>
      <c r="AW2073" s="46"/>
      <c r="AX2073" s="46"/>
      <c r="AY2073" s="46"/>
      <c r="AZ2073" s="46"/>
      <c r="BA2073" s="46"/>
      <c r="BB2073" s="46"/>
      <c r="BC2073" s="46"/>
      <c r="BD2073" s="46"/>
      <c r="BE2073" s="46"/>
      <c r="BF2073" s="143"/>
      <c r="BG2073" s="46"/>
      <c r="BH2073" s="46"/>
      <c r="BI2073" s="46"/>
      <c r="BJ2073" s="46"/>
      <c r="BK2073" s="46"/>
      <c r="BL2073" s="46"/>
      <c r="BM2073" s="46"/>
      <c r="BN2073" s="46"/>
      <c r="BO2073" s="46"/>
      <c r="BP2073" s="46"/>
      <c r="BQ2073" s="46"/>
      <c r="BR2073" s="46"/>
      <c r="BS2073" s="46"/>
      <c r="BT2073" s="46"/>
      <c r="BU2073" s="46"/>
      <c r="BV2073" s="46"/>
    </row>
    <row r="2074" spans="1:74" x14ac:dyDescent="0.2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  <c r="AA2074" s="46"/>
      <c r="AB2074" s="46"/>
      <c r="AC2074" s="46"/>
      <c r="AD2074" s="46"/>
      <c r="AE2074" s="46"/>
      <c r="AF2074" s="46"/>
      <c r="AG2074" s="46"/>
      <c r="AH2074" s="46"/>
      <c r="AI2074" s="46"/>
      <c r="AJ2074" s="46"/>
      <c r="AK2074" s="46"/>
      <c r="AL2074" s="46"/>
      <c r="AM2074" s="46"/>
      <c r="AN2074" s="46"/>
      <c r="AO2074" s="46"/>
      <c r="AP2074" s="46"/>
      <c r="AQ2074" s="46"/>
      <c r="AR2074" s="46"/>
      <c r="AS2074" s="46"/>
      <c r="AT2074" s="46"/>
      <c r="AU2074" s="46"/>
      <c r="AV2074" s="46"/>
      <c r="AW2074" s="46"/>
      <c r="AX2074" s="46"/>
      <c r="AY2074" s="46"/>
      <c r="AZ2074" s="46"/>
      <c r="BA2074" s="46"/>
      <c r="BB2074" s="46"/>
      <c r="BC2074" s="46"/>
      <c r="BD2074" s="46"/>
      <c r="BE2074" s="46"/>
      <c r="BF2074" s="143"/>
      <c r="BG2074" s="46"/>
      <c r="BH2074" s="46"/>
      <c r="BI2074" s="46"/>
      <c r="BJ2074" s="46"/>
      <c r="BK2074" s="46"/>
      <c r="BL2074" s="46"/>
      <c r="BM2074" s="46"/>
      <c r="BN2074" s="46"/>
      <c r="BO2074" s="46"/>
      <c r="BP2074" s="46"/>
      <c r="BQ2074" s="46"/>
      <c r="BR2074" s="46"/>
      <c r="BS2074" s="46"/>
      <c r="BT2074" s="46"/>
      <c r="BU2074" s="46"/>
      <c r="BV2074" s="46"/>
    </row>
    <row r="2075" spans="1:74" x14ac:dyDescent="0.2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  <c r="AA2075" s="46"/>
      <c r="AB2075" s="46"/>
      <c r="AC2075" s="46"/>
      <c r="AD2075" s="46"/>
      <c r="AE2075" s="46"/>
      <c r="AF2075" s="46"/>
      <c r="AG2075" s="46"/>
      <c r="AH2075" s="46"/>
      <c r="AI2075" s="46"/>
      <c r="AJ2075" s="46"/>
      <c r="AK2075" s="46"/>
      <c r="AL2075" s="46"/>
      <c r="AM2075" s="46"/>
      <c r="AN2075" s="46"/>
      <c r="AO2075" s="46"/>
      <c r="AP2075" s="46"/>
      <c r="AQ2075" s="46"/>
      <c r="AR2075" s="46"/>
      <c r="AS2075" s="46"/>
      <c r="AT2075" s="46"/>
      <c r="AU2075" s="46"/>
      <c r="AV2075" s="46"/>
      <c r="AW2075" s="46"/>
      <c r="AX2075" s="46"/>
      <c r="AY2075" s="46"/>
      <c r="AZ2075" s="46"/>
      <c r="BA2075" s="46"/>
      <c r="BB2075" s="46"/>
      <c r="BC2075" s="46"/>
      <c r="BD2075" s="46"/>
      <c r="BE2075" s="46"/>
      <c r="BF2075" s="143"/>
      <c r="BG2075" s="46"/>
      <c r="BH2075" s="46"/>
      <c r="BI2075" s="46"/>
      <c r="BJ2075" s="46"/>
      <c r="BK2075" s="46"/>
      <c r="BL2075" s="46"/>
      <c r="BM2075" s="46"/>
      <c r="BN2075" s="46"/>
      <c r="BO2075" s="46"/>
      <c r="BP2075" s="46"/>
      <c r="BQ2075" s="46"/>
      <c r="BR2075" s="46"/>
      <c r="BS2075" s="46"/>
      <c r="BT2075" s="46"/>
      <c r="BU2075" s="46"/>
      <c r="BV2075" s="46"/>
    </row>
    <row r="2076" spans="1:74" x14ac:dyDescent="0.2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  <c r="AA2076" s="46"/>
      <c r="AB2076" s="46"/>
      <c r="AC2076" s="46"/>
      <c r="AD2076" s="46"/>
      <c r="AE2076" s="46"/>
      <c r="AF2076" s="46"/>
      <c r="AG2076" s="46"/>
      <c r="AH2076" s="46"/>
      <c r="AI2076" s="46"/>
      <c r="AJ2076" s="46"/>
      <c r="AK2076" s="46"/>
      <c r="AL2076" s="46"/>
      <c r="AM2076" s="46"/>
      <c r="AN2076" s="46"/>
      <c r="AO2076" s="46"/>
      <c r="AP2076" s="46"/>
      <c r="AQ2076" s="46"/>
      <c r="AR2076" s="46"/>
      <c r="AS2076" s="46"/>
      <c r="AT2076" s="46"/>
      <c r="AU2076" s="46"/>
      <c r="AV2076" s="46"/>
      <c r="AW2076" s="46"/>
      <c r="AX2076" s="46"/>
      <c r="AY2076" s="46"/>
      <c r="AZ2076" s="46"/>
      <c r="BA2076" s="46"/>
      <c r="BB2076" s="46"/>
      <c r="BC2076" s="46"/>
      <c r="BD2076" s="46"/>
      <c r="BE2076" s="46"/>
      <c r="BF2076" s="143"/>
      <c r="BG2076" s="46"/>
      <c r="BH2076" s="46"/>
      <c r="BI2076" s="46"/>
      <c r="BJ2076" s="46"/>
      <c r="BK2076" s="46"/>
      <c r="BL2076" s="46"/>
      <c r="BM2076" s="46"/>
      <c r="BN2076" s="46"/>
      <c r="BO2076" s="46"/>
      <c r="BP2076" s="46"/>
      <c r="BQ2076" s="46"/>
      <c r="BR2076" s="46"/>
      <c r="BS2076" s="46"/>
      <c r="BT2076" s="46"/>
      <c r="BU2076" s="46"/>
      <c r="BV2076" s="46"/>
    </row>
    <row r="2077" spans="1:74" x14ac:dyDescent="0.2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  <c r="AA2077" s="46"/>
      <c r="AB2077" s="46"/>
      <c r="AC2077" s="46"/>
      <c r="AD2077" s="46"/>
      <c r="AE2077" s="46"/>
      <c r="AF2077" s="46"/>
      <c r="AG2077" s="46"/>
      <c r="AH2077" s="46"/>
      <c r="AI2077" s="46"/>
      <c r="AJ2077" s="46"/>
      <c r="AK2077" s="46"/>
      <c r="AL2077" s="46"/>
      <c r="AM2077" s="46"/>
      <c r="AN2077" s="46"/>
      <c r="AO2077" s="46"/>
      <c r="AP2077" s="46"/>
      <c r="AQ2077" s="46"/>
      <c r="AR2077" s="46"/>
      <c r="AS2077" s="46"/>
      <c r="AT2077" s="46"/>
      <c r="AU2077" s="46"/>
      <c r="AV2077" s="46"/>
      <c r="AW2077" s="46"/>
      <c r="AX2077" s="46"/>
      <c r="AY2077" s="46"/>
      <c r="AZ2077" s="46"/>
      <c r="BA2077" s="46"/>
      <c r="BB2077" s="46"/>
      <c r="BC2077" s="46"/>
      <c r="BD2077" s="46"/>
      <c r="BE2077" s="46"/>
      <c r="BF2077" s="143"/>
      <c r="BG2077" s="46"/>
      <c r="BH2077" s="46"/>
      <c r="BI2077" s="46"/>
      <c r="BJ2077" s="46"/>
      <c r="BK2077" s="46"/>
      <c r="BL2077" s="46"/>
      <c r="BM2077" s="46"/>
      <c r="BN2077" s="46"/>
      <c r="BO2077" s="46"/>
      <c r="BP2077" s="46"/>
      <c r="BQ2077" s="46"/>
      <c r="BR2077" s="46"/>
      <c r="BS2077" s="46"/>
      <c r="BT2077" s="46"/>
      <c r="BU2077" s="46"/>
      <c r="BV2077" s="46"/>
    </row>
    <row r="2078" spans="1:74" x14ac:dyDescent="0.2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  <c r="AA2078" s="46"/>
      <c r="AB2078" s="46"/>
      <c r="AC2078" s="46"/>
      <c r="AD2078" s="46"/>
      <c r="AE2078" s="46"/>
      <c r="AF2078" s="46"/>
      <c r="AG2078" s="46"/>
      <c r="AH2078" s="46"/>
      <c r="AI2078" s="46"/>
      <c r="AJ2078" s="46"/>
      <c r="AK2078" s="46"/>
      <c r="AL2078" s="46"/>
      <c r="AM2078" s="46"/>
      <c r="AN2078" s="46"/>
      <c r="AO2078" s="46"/>
      <c r="AP2078" s="46"/>
      <c r="AQ2078" s="46"/>
      <c r="AR2078" s="46"/>
      <c r="AS2078" s="46"/>
      <c r="AT2078" s="46"/>
      <c r="AU2078" s="46"/>
      <c r="AV2078" s="46"/>
      <c r="AW2078" s="46"/>
      <c r="AX2078" s="46"/>
      <c r="AY2078" s="46"/>
      <c r="AZ2078" s="46"/>
      <c r="BA2078" s="46"/>
      <c r="BB2078" s="46"/>
      <c r="BC2078" s="46"/>
      <c r="BD2078" s="46"/>
      <c r="BE2078" s="46"/>
      <c r="BF2078" s="143"/>
      <c r="BG2078" s="46"/>
      <c r="BH2078" s="46"/>
      <c r="BI2078" s="46"/>
      <c r="BJ2078" s="46"/>
      <c r="BK2078" s="46"/>
      <c r="BL2078" s="46"/>
      <c r="BM2078" s="46"/>
      <c r="BN2078" s="46"/>
      <c r="BO2078" s="46"/>
      <c r="BP2078" s="46"/>
      <c r="BQ2078" s="46"/>
      <c r="BR2078" s="46"/>
      <c r="BS2078" s="46"/>
      <c r="BT2078" s="46"/>
      <c r="BU2078" s="46"/>
      <c r="BV2078" s="46"/>
    </row>
    <row r="2079" spans="1:74" x14ac:dyDescent="0.2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  <c r="AA2079" s="46"/>
      <c r="AB2079" s="46"/>
      <c r="AC2079" s="46"/>
      <c r="AD2079" s="46"/>
      <c r="AE2079" s="46"/>
      <c r="AF2079" s="46"/>
      <c r="AG2079" s="46"/>
      <c r="AH2079" s="46"/>
      <c r="AI2079" s="46"/>
      <c r="AJ2079" s="46"/>
      <c r="AK2079" s="46"/>
      <c r="AL2079" s="46"/>
      <c r="AM2079" s="46"/>
      <c r="AN2079" s="46"/>
      <c r="AO2079" s="46"/>
      <c r="AP2079" s="46"/>
      <c r="AQ2079" s="46"/>
      <c r="AR2079" s="46"/>
      <c r="AS2079" s="46"/>
      <c r="AT2079" s="46"/>
      <c r="AU2079" s="46"/>
      <c r="AV2079" s="46"/>
      <c r="AW2079" s="46"/>
      <c r="AX2079" s="46"/>
      <c r="AY2079" s="46"/>
      <c r="AZ2079" s="46"/>
      <c r="BA2079" s="46"/>
      <c r="BB2079" s="46"/>
      <c r="BC2079" s="46"/>
      <c r="BD2079" s="46"/>
      <c r="BE2079" s="46"/>
      <c r="BF2079" s="143"/>
      <c r="BG2079" s="46"/>
      <c r="BH2079" s="46"/>
      <c r="BI2079" s="46"/>
      <c r="BJ2079" s="46"/>
      <c r="BK2079" s="46"/>
      <c r="BL2079" s="46"/>
      <c r="BM2079" s="46"/>
      <c r="BN2079" s="46"/>
      <c r="BO2079" s="46"/>
      <c r="BP2079" s="46"/>
      <c r="BQ2079" s="46"/>
      <c r="BR2079" s="46"/>
      <c r="BS2079" s="46"/>
      <c r="BT2079" s="46"/>
      <c r="BU2079" s="46"/>
      <c r="BV2079" s="46"/>
    </row>
    <row r="2080" spans="1:74" x14ac:dyDescent="0.2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  <c r="AA2080" s="46"/>
      <c r="AB2080" s="46"/>
      <c r="AC2080" s="46"/>
      <c r="AD2080" s="46"/>
      <c r="AE2080" s="46"/>
      <c r="AF2080" s="46"/>
      <c r="AG2080" s="46"/>
      <c r="AH2080" s="46"/>
      <c r="AI2080" s="46"/>
      <c r="AJ2080" s="46"/>
      <c r="AK2080" s="46"/>
      <c r="AL2080" s="46"/>
      <c r="AM2080" s="46"/>
      <c r="AN2080" s="46"/>
      <c r="AO2080" s="46"/>
      <c r="AP2080" s="46"/>
      <c r="AQ2080" s="46"/>
      <c r="AR2080" s="46"/>
      <c r="AS2080" s="46"/>
      <c r="AT2080" s="46"/>
      <c r="AU2080" s="46"/>
      <c r="AV2080" s="46"/>
      <c r="AW2080" s="46"/>
      <c r="AX2080" s="46"/>
      <c r="AY2080" s="46"/>
      <c r="AZ2080" s="46"/>
      <c r="BA2080" s="46"/>
      <c r="BB2080" s="46"/>
      <c r="BC2080" s="46"/>
      <c r="BD2080" s="46"/>
      <c r="BE2080" s="46"/>
      <c r="BF2080" s="143"/>
      <c r="BG2080" s="46"/>
      <c r="BH2080" s="46"/>
      <c r="BI2080" s="46"/>
      <c r="BJ2080" s="46"/>
      <c r="BK2080" s="46"/>
      <c r="BL2080" s="46"/>
      <c r="BM2080" s="46"/>
      <c r="BN2080" s="46"/>
      <c r="BO2080" s="46"/>
      <c r="BP2080" s="46"/>
      <c r="BQ2080" s="46"/>
      <c r="BR2080" s="46"/>
      <c r="BS2080" s="46"/>
      <c r="BT2080" s="46"/>
      <c r="BU2080" s="46"/>
      <c r="BV2080" s="46"/>
    </row>
    <row r="2081" spans="27:74" x14ac:dyDescent="0.25">
      <c r="AA2081" s="46"/>
      <c r="AB2081" s="46"/>
      <c r="AC2081" s="46"/>
      <c r="AD2081" s="46"/>
      <c r="AE2081" s="46"/>
      <c r="AF2081" s="46"/>
      <c r="AG2081" s="46"/>
      <c r="AH2081" s="46"/>
      <c r="AI2081" s="46"/>
      <c r="AJ2081" s="46"/>
      <c r="AK2081" s="46"/>
      <c r="AL2081" s="46"/>
      <c r="AM2081" s="46"/>
      <c r="AN2081" s="46"/>
      <c r="AO2081" s="46"/>
      <c r="AP2081" s="46"/>
      <c r="AQ2081" s="46"/>
      <c r="AR2081" s="46"/>
      <c r="AS2081" s="46"/>
      <c r="AT2081" s="46"/>
      <c r="AU2081" s="46"/>
      <c r="AV2081" s="46"/>
      <c r="AW2081" s="46"/>
      <c r="AX2081" s="46"/>
      <c r="AY2081" s="46"/>
      <c r="AZ2081" s="46"/>
      <c r="BA2081" s="46"/>
      <c r="BB2081" s="46"/>
      <c r="BC2081" s="46"/>
      <c r="BD2081" s="46"/>
      <c r="BE2081" s="46"/>
      <c r="BF2081" s="143"/>
      <c r="BG2081" s="46"/>
      <c r="BH2081" s="46"/>
      <c r="BI2081" s="46"/>
      <c r="BJ2081" s="46"/>
      <c r="BK2081" s="46"/>
      <c r="BL2081" s="46"/>
      <c r="BM2081" s="46"/>
      <c r="BN2081" s="46"/>
      <c r="BO2081" s="46"/>
      <c r="BP2081" s="46"/>
      <c r="BQ2081" s="46"/>
      <c r="BR2081" s="46"/>
      <c r="BS2081" s="46"/>
      <c r="BT2081" s="46"/>
      <c r="BU2081" s="46"/>
      <c r="BV2081" s="46"/>
    </row>
    <row r="2082" spans="27:74" x14ac:dyDescent="0.25"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6"/>
      <c r="AK2082" s="46"/>
      <c r="AL2082" s="46"/>
      <c r="AM2082" s="46"/>
      <c r="AN2082" s="46"/>
      <c r="AO2082" s="46"/>
      <c r="AP2082" s="46"/>
      <c r="AQ2082" s="46"/>
      <c r="AR2082" s="46"/>
      <c r="AS2082" s="46"/>
      <c r="AT2082" s="46"/>
      <c r="AU2082" s="46"/>
      <c r="AV2082" s="46"/>
      <c r="AW2082" s="46"/>
      <c r="AX2082" s="46"/>
      <c r="AY2082" s="46"/>
      <c r="AZ2082" s="46"/>
      <c r="BA2082" s="46"/>
      <c r="BB2082" s="46"/>
      <c r="BC2082" s="46"/>
      <c r="BD2082" s="46"/>
      <c r="BE2082" s="46"/>
      <c r="BF2082" s="143"/>
      <c r="BG2082" s="46"/>
      <c r="BH2082" s="46"/>
      <c r="BI2082" s="46"/>
      <c r="BJ2082" s="46"/>
      <c r="BK2082" s="46"/>
      <c r="BL2082" s="46"/>
      <c r="BM2082" s="46"/>
      <c r="BN2082" s="46"/>
      <c r="BO2082" s="46"/>
      <c r="BP2082" s="46"/>
      <c r="BQ2082" s="46"/>
      <c r="BR2082" s="46"/>
      <c r="BS2082" s="46"/>
      <c r="BT2082" s="46"/>
      <c r="BU2082" s="46"/>
      <c r="BV2082" s="46"/>
    </row>
    <row r="2083" spans="27:74" x14ac:dyDescent="0.25">
      <c r="AA2083" s="46"/>
      <c r="AB2083" s="46"/>
      <c r="AC2083" s="46"/>
      <c r="AD2083" s="46"/>
      <c r="AE2083" s="46"/>
      <c r="AF2083" s="46"/>
      <c r="AG2083" s="46"/>
      <c r="AH2083" s="46"/>
      <c r="BF2083" s="154"/>
    </row>
    <row r="2084" spans="27:74" x14ac:dyDescent="0.25">
      <c r="BF2084" s="154"/>
    </row>
    <row r="2085" spans="27:74" x14ac:dyDescent="0.25">
      <c r="BF2085" s="154"/>
    </row>
    <row r="2086" spans="27:74" x14ac:dyDescent="0.25">
      <c r="BF2086" s="154"/>
    </row>
    <row r="2087" spans="27:74" x14ac:dyDescent="0.25">
      <c r="BF2087" s="154"/>
    </row>
    <row r="2088" spans="27:74" x14ac:dyDescent="0.25">
      <c r="BF2088" s="154"/>
    </row>
    <row r="2089" spans="27:74" x14ac:dyDescent="0.25">
      <c r="BF2089" s="154"/>
    </row>
    <row r="2090" spans="27:74" x14ac:dyDescent="0.25">
      <c r="BF2090" s="154"/>
    </row>
    <row r="2091" spans="27:74" x14ac:dyDescent="0.25">
      <c r="BF2091" s="154"/>
    </row>
    <row r="2092" spans="27:74" x14ac:dyDescent="0.25">
      <c r="BF2092" s="154"/>
    </row>
    <row r="2093" spans="27:74" x14ac:dyDescent="0.25">
      <c r="BF2093" s="154"/>
    </row>
    <row r="2094" spans="27:74" x14ac:dyDescent="0.25">
      <c r="BF2094" s="154"/>
    </row>
    <row r="2095" spans="27:74" x14ac:dyDescent="0.25">
      <c r="BF2095" s="154"/>
    </row>
    <row r="2096" spans="27:74" x14ac:dyDescent="0.25">
      <c r="BF2096" s="154"/>
    </row>
    <row r="2097" spans="58:58" x14ac:dyDescent="0.25">
      <c r="BF2097" s="154"/>
    </row>
    <row r="2098" spans="58:58" x14ac:dyDescent="0.25">
      <c r="BF2098" s="154"/>
    </row>
    <row r="2099" spans="58:58" x14ac:dyDescent="0.25">
      <c r="BF2099" s="154"/>
    </row>
    <row r="2100" spans="58:58" x14ac:dyDescent="0.25">
      <c r="BF2100" s="154"/>
    </row>
    <row r="2101" spans="58:58" x14ac:dyDescent="0.25">
      <c r="BF2101" s="154"/>
    </row>
    <row r="2102" spans="58:58" x14ac:dyDescent="0.25">
      <c r="BF2102" s="154"/>
    </row>
    <row r="2103" spans="58:58" x14ac:dyDescent="0.25">
      <c r="BF2103" s="154"/>
    </row>
    <row r="2104" spans="58:58" x14ac:dyDescent="0.25">
      <c r="BF2104" s="154"/>
    </row>
    <row r="2105" spans="58:58" x14ac:dyDescent="0.25">
      <c r="BF2105" s="154"/>
    </row>
    <row r="2106" spans="58:58" x14ac:dyDescent="0.25">
      <c r="BF2106" s="154"/>
    </row>
    <row r="2107" spans="58:58" x14ac:dyDescent="0.25">
      <c r="BF2107" s="154"/>
    </row>
    <row r="2108" spans="58:58" x14ac:dyDescent="0.25">
      <c r="BF2108" s="154"/>
    </row>
    <row r="2109" spans="58:58" x14ac:dyDescent="0.25">
      <c r="BF2109" s="154"/>
    </row>
  </sheetData>
  <sheetProtection algorithmName="SHA-512" hashValue="ax4hmtZec4trR2BmFMA8JM439Igiqfme8vIeWLoaxW6MN7oaykVrENgNwQobhJLPgxkQ6292Z8PIVT7G3x0nYg==" saltValue="h8bb2q3pvyoW0xhORppdag==" spinCount="100000" sheet="1" objects="1" scenarios="1"/>
  <mergeCells count="26">
    <mergeCell ref="AG295:AG296"/>
    <mergeCell ref="AH295:AH296"/>
    <mergeCell ref="AA295:AA296"/>
    <mergeCell ref="AB295:AB296"/>
    <mergeCell ref="AC295:AC296"/>
    <mergeCell ref="AD295:AD296"/>
    <mergeCell ref="AE295:AE296"/>
    <mergeCell ref="AF295:AF296"/>
    <mergeCell ref="AG5:AG6"/>
    <mergeCell ref="AH5:AH6"/>
    <mergeCell ref="AC5:AC6"/>
    <mergeCell ref="AB5:AB6"/>
    <mergeCell ref="AA5:AA6"/>
    <mergeCell ref="AD5:AD6"/>
    <mergeCell ref="AE5:AE6"/>
    <mergeCell ref="AF5:AF6"/>
    <mergeCell ref="I15:L15"/>
    <mergeCell ref="I10:L10"/>
    <mergeCell ref="D10:G10"/>
    <mergeCell ref="D15:G15"/>
    <mergeCell ref="H4:J4"/>
    <mergeCell ref="H5:J5"/>
    <mergeCell ref="C4:E4"/>
    <mergeCell ref="C5:E5"/>
    <mergeCell ref="H6:J6"/>
    <mergeCell ref="C6:E6"/>
  </mergeCells>
  <pageMargins left="0.7" right="0.7" top="0.78740157499999996" bottom="0.78740157499999996" header="0.3" footer="0.3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Z1000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.85546875" customWidth="1"/>
    <col min="2" max="2" width="37.42578125" customWidth="1"/>
    <col min="3" max="3" width="13.85546875" style="114" customWidth="1"/>
    <col min="4" max="5" width="11.42578125" style="114"/>
    <col min="7" max="7" width="36.5703125" customWidth="1"/>
  </cols>
  <sheetData>
    <row r="1" spans="1:52" s="45" customFormat="1" ht="48" customHeight="1" x14ac:dyDescent="0.7">
      <c r="A1" s="44" t="s">
        <v>59</v>
      </c>
      <c r="C1" s="113"/>
      <c r="D1" s="113"/>
      <c r="E1" s="113"/>
    </row>
    <row r="2" spans="1:52" x14ac:dyDescent="0.25">
      <c r="A2" s="98" t="s">
        <v>60</v>
      </c>
      <c r="B2" s="46"/>
      <c r="C2" s="116"/>
      <c r="D2" s="116"/>
      <c r="E2" s="11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</row>
    <row r="3" spans="1:52" x14ac:dyDescent="0.25">
      <c r="A3" s="46"/>
      <c r="B3" s="46"/>
      <c r="C3" s="116"/>
      <c r="D3" s="116"/>
      <c r="E3" s="11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</row>
    <row r="4" spans="1:52" x14ac:dyDescent="0.25">
      <c r="A4" s="46"/>
      <c r="B4" s="46"/>
      <c r="C4" s="116"/>
      <c r="D4" s="116"/>
      <c r="E4" s="11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ht="48" customHeight="1" x14ac:dyDescent="0.25">
      <c r="A5" s="46"/>
      <c r="B5" s="54" t="s">
        <v>61</v>
      </c>
      <c r="C5" s="55" t="s">
        <v>33</v>
      </c>
      <c r="D5" s="56" t="s">
        <v>35</v>
      </c>
      <c r="E5" s="56" t="s">
        <v>34</v>
      </c>
      <c r="F5" s="46"/>
      <c r="G5" s="54" t="s">
        <v>61</v>
      </c>
      <c r="H5" s="55" t="s">
        <v>33</v>
      </c>
      <c r="I5" s="56" t="s">
        <v>35</v>
      </c>
      <c r="J5" s="56" t="s">
        <v>34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</row>
    <row r="6" spans="1:52" x14ac:dyDescent="0.25">
      <c r="A6" s="46"/>
      <c r="B6" s="117" t="s">
        <v>62</v>
      </c>
      <c r="C6" s="118">
        <v>0.1</v>
      </c>
      <c r="D6" s="119">
        <v>300</v>
      </c>
      <c r="E6" s="119">
        <v>1370</v>
      </c>
      <c r="F6" s="46"/>
      <c r="G6" s="117" t="s">
        <v>291</v>
      </c>
      <c r="H6" s="118"/>
      <c r="I6" s="119"/>
      <c r="J6" s="119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</row>
    <row r="7" spans="1:52" x14ac:dyDescent="0.25">
      <c r="A7" s="46"/>
      <c r="B7" s="120" t="s">
        <v>62</v>
      </c>
      <c r="C7" s="121">
        <v>0.14000000000000001</v>
      </c>
      <c r="D7" s="122">
        <v>500</v>
      </c>
      <c r="E7" s="122">
        <v>1290</v>
      </c>
      <c r="F7" s="46"/>
      <c r="G7" s="120" t="s">
        <v>275</v>
      </c>
      <c r="H7" s="118">
        <v>6.7100000000000007E-2</v>
      </c>
      <c r="I7" s="122">
        <v>1.2</v>
      </c>
      <c r="J7" s="122">
        <v>1010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</row>
    <row r="8" spans="1:52" x14ac:dyDescent="0.25">
      <c r="A8" s="46"/>
      <c r="B8" s="120" t="s">
        <v>62</v>
      </c>
      <c r="C8" s="121">
        <v>0.27</v>
      </c>
      <c r="D8" s="122">
        <v>900</v>
      </c>
      <c r="E8" s="122">
        <v>1180</v>
      </c>
      <c r="F8" s="46"/>
      <c r="G8" s="120" t="s">
        <v>276</v>
      </c>
      <c r="H8" s="121">
        <v>0.1091</v>
      </c>
      <c r="I8" s="122">
        <v>1.2</v>
      </c>
      <c r="J8" s="122">
        <v>1010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</row>
    <row r="9" spans="1:52" x14ac:dyDescent="0.25">
      <c r="A9" s="46"/>
      <c r="B9" s="120" t="s">
        <v>63</v>
      </c>
      <c r="C9" s="121">
        <v>0.05</v>
      </c>
      <c r="D9" s="122">
        <v>230</v>
      </c>
      <c r="E9" s="122">
        <v>2100</v>
      </c>
      <c r="F9" s="46"/>
      <c r="G9" s="120" t="s">
        <v>277</v>
      </c>
      <c r="H9" s="121">
        <v>0.21820000000000001</v>
      </c>
      <c r="I9" s="122">
        <v>1.2</v>
      </c>
      <c r="J9" s="122">
        <v>1010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</row>
    <row r="10" spans="1:52" x14ac:dyDescent="0.25">
      <c r="A10" s="46"/>
      <c r="B10" s="120" t="s">
        <v>64</v>
      </c>
      <c r="C10" s="121">
        <v>0.05</v>
      </c>
      <c r="D10" s="122">
        <v>230</v>
      </c>
      <c r="E10" s="122">
        <v>2100</v>
      </c>
      <c r="F10" s="46"/>
      <c r="G10" s="120" t="s">
        <v>278</v>
      </c>
      <c r="H10" s="121">
        <v>0.32740000000000002</v>
      </c>
      <c r="I10" s="122">
        <v>1.2</v>
      </c>
      <c r="J10" s="122">
        <v>1010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2" x14ac:dyDescent="0.25">
      <c r="A11" s="46"/>
      <c r="B11" s="120" t="s">
        <v>65</v>
      </c>
      <c r="C11" s="121">
        <v>0.09</v>
      </c>
      <c r="D11" s="122">
        <v>565</v>
      </c>
      <c r="E11" s="122">
        <v>2100</v>
      </c>
      <c r="F11" s="46"/>
      <c r="G11" s="120" t="s">
        <v>279</v>
      </c>
      <c r="H11" s="121">
        <v>0.4365</v>
      </c>
      <c r="I11" s="122">
        <v>1.2</v>
      </c>
      <c r="J11" s="122">
        <v>1010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x14ac:dyDescent="0.25">
      <c r="A12" s="46"/>
      <c r="B12" s="120" t="s">
        <v>66</v>
      </c>
      <c r="C12" s="121">
        <v>0.13</v>
      </c>
      <c r="D12" s="122">
        <v>600</v>
      </c>
      <c r="E12" s="122">
        <v>2100</v>
      </c>
      <c r="F12" s="46"/>
      <c r="G12" s="120" t="s">
        <v>280</v>
      </c>
      <c r="H12" s="121">
        <v>0.54559999999999997</v>
      </c>
      <c r="I12" s="122">
        <v>1.2</v>
      </c>
      <c r="J12" s="122">
        <v>1010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x14ac:dyDescent="0.25">
      <c r="A13" s="46"/>
      <c r="B13" s="120" t="s">
        <v>67</v>
      </c>
      <c r="C13" s="121">
        <v>0.13</v>
      </c>
      <c r="D13" s="122">
        <v>600</v>
      </c>
      <c r="E13" s="122">
        <v>2100</v>
      </c>
      <c r="F13" s="46"/>
      <c r="G13" s="120" t="s">
        <v>281</v>
      </c>
      <c r="H13" s="121">
        <v>0.81840000000000002</v>
      </c>
      <c r="I13" s="122">
        <v>1.2</v>
      </c>
      <c r="J13" s="122">
        <v>1010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x14ac:dyDescent="0.25">
      <c r="A14" s="46"/>
      <c r="B14" s="120" t="s">
        <v>68</v>
      </c>
      <c r="C14" s="121">
        <v>6.3E-2</v>
      </c>
      <c r="D14" s="122">
        <v>270</v>
      </c>
      <c r="E14" s="122">
        <v>2100</v>
      </c>
      <c r="F14" s="46"/>
      <c r="G14" s="120" t="s">
        <v>282</v>
      </c>
      <c r="H14" s="121">
        <v>1.0911999999999999</v>
      </c>
      <c r="I14" s="122">
        <v>1.2</v>
      </c>
      <c r="J14" s="122">
        <v>1010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x14ac:dyDescent="0.25">
      <c r="A15" s="46"/>
      <c r="B15" s="120" t="s">
        <v>69</v>
      </c>
      <c r="C15" s="121">
        <v>237</v>
      </c>
      <c r="D15" s="122">
        <v>2700</v>
      </c>
      <c r="E15" s="122">
        <v>888</v>
      </c>
      <c r="F15" s="46"/>
      <c r="G15" s="120" t="s">
        <v>283</v>
      </c>
      <c r="H15" s="121">
        <v>1.3640000000000001</v>
      </c>
      <c r="I15" s="122">
        <v>1.2</v>
      </c>
      <c r="J15" s="122">
        <v>1010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x14ac:dyDescent="0.25">
      <c r="A16" s="46"/>
      <c r="B16" s="120" t="s">
        <v>70</v>
      </c>
      <c r="C16" s="121">
        <v>160</v>
      </c>
      <c r="D16" s="122">
        <v>2800</v>
      </c>
      <c r="E16" s="122">
        <v>880</v>
      </c>
      <c r="F16" s="46"/>
      <c r="G16" s="120" t="s">
        <v>284</v>
      </c>
      <c r="H16" s="121">
        <v>1.6368</v>
      </c>
      <c r="I16" s="122">
        <v>1.2</v>
      </c>
      <c r="J16" s="122">
        <v>1010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x14ac:dyDescent="0.25">
      <c r="A17" s="46"/>
      <c r="B17" s="120" t="s">
        <v>71</v>
      </c>
      <c r="C17" s="121">
        <v>0.7</v>
      </c>
      <c r="D17" s="122">
        <v>2200</v>
      </c>
      <c r="E17" s="122">
        <v>1300</v>
      </c>
      <c r="F17" s="46"/>
      <c r="G17" s="120"/>
      <c r="H17" s="121"/>
      <c r="I17" s="122"/>
      <c r="J17" s="122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x14ac:dyDescent="0.25">
      <c r="A18" s="46"/>
      <c r="B18" s="120" t="s">
        <v>72</v>
      </c>
      <c r="C18" s="121">
        <v>0.7</v>
      </c>
      <c r="D18" s="122">
        <v>2100</v>
      </c>
      <c r="E18" s="122">
        <v>1000</v>
      </c>
      <c r="F18" s="46"/>
      <c r="G18" s="117" t="s">
        <v>292</v>
      </c>
      <c r="H18" s="121"/>
      <c r="I18" s="122"/>
      <c r="J18" s="122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x14ac:dyDescent="0.25">
      <c r="A19" s="46"/>
      <c r="B19" s="120" t="s">
        <v>73</v>
      </c>
      <c r="C19" s="121">
        <v>0.23</v>
      </c>
      <c r="D19" s="122">
        <v>1100</v>
      </c>
      <c r="E19" s="122">
        <v>1000</v>
      </c>
      <c r="F19" s="46"/>
      <c r="G19" s="120" t="s">
        <v>275</v>
      </c>
      <c r="H19" s="121">
        <v>6.7100000000000007E-2</v>
      </c>
      <c r="I19" s="122">
        <v>1.2</v>
      </c>
      <c r="J19" s="122">
        <v>1010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x14ac:dyDescent="0.25">
      <c r="A20" s="46"/>
      <c r="B20" s="120" t="s">
        <v>74</v>
      </c>
      <c r="C20" s="121">
        <v>0.17</v>
      </c>
      <c r="D20" s="122">
        <v>1050</v>
      </c>
      <c r="E20" s="122">
        <v>1000</v>
      </c>
      <c r="F20" s="46"/>
      <c r="G20" s="120" t="s">
        <v>276</v>
      </c>
      <c r="H20" s="121">
        <v>0.12130000000000001</v>
      </c>
      <c r="I20" s="122">
        <v>1.2</v>
      </c>
      <c r="J20" s="122">
        <v>1010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x14ac:dyDescent="0.25">
      <c r="A21" s="46"/>
      <c r="B21" s="120" t="s">
        <v>75</v>
      </c>
      <c r="C21" s="121">
        <v>120</v>
      </c>
      <c r="D21" s="122">
        <v>8400</v>
      </c>
      <c r="E21" s="122">
        <v>380</v>
      </c>
      <c r="F21" s="46"/>
      <c r="G21" s="120" t="s">
        <v>277</v>
      </c>
      <c r="H21" s="121">
        <v>0.2462</v>
      </c>
      <c r="I21" s="122">
        <v>1.2</v>
      </c>
      <c r="J21" s="122">
        <v>1010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x14ac:dyDescent="0.25">
      <c r="A22" s="46"/>
      <c r="B22" s="120" t="s">
        <v>76</v>
      </c>
      <c r="C22" s="121">
        <v>0.4</v>
      </c>
      <c r="D22" s="122">
        <v>1500</v>
      </c>
      <c r="E22" s="122">
        <v>850</v>
      </c>
      <c r="F22" s="46"/>
      <c r="G22" s="120" t="s">
        <v>278</v>
      </c>
      <c r="H22" s="121">
        <v>0.36940000000000001</v>
      </c>
      <c r="I22" s="122">
        <v>1.2</v>
      </c>
      <c r="J22" s="122">
        <v>1010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x14ac:dyDescent="0.25">
      <c r="A23" s="46"/>
      <c r="B23" s="120" t="s">
        <v>77</v>
      </c>
      <c r="C23" s="121">
        <v>0.17</v>
      </c>
      <c r="D23" s="122">
        <v>700</v>
      </c>
      <c r="E23" s="122">
        <v>850</v>
      </c>
      <c r="F23" s="46"/>
      <c r="G23" s="120" t="s">
        <v>279</v>
      </c>
      <c r="H23" s="121">
        <v>0.49249999999999999</v>
      </c>
      <c r="I23" s="122">
        <v>1.2</v>
      </c>
      <c r="J23" s="122">
        <v>1010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x14ac:dyDescent="0.25">
      <c r="A24" s="46"/>
      <c r="B24" s="120" t="s">
        <v>78</v>
      </c>
      <c r="C24" s="121">
        <v>0.32</v>
      </c>
      <c r="D24" s="122">
        <v>1300</v>
      </c>
      <c r="E24" s="122">
        <v>840</v>
      </c>
      <c r="F24" s="46"/>
      <c r="G24" s="120" t="s">
        <v>280</v>
      </c>
      <c r="H24" s="121">
        <v>0.61560000000000004</v>
      </c>
      <c r="I24" s="122">
        <v>1.2</v>
      </c>
      <c r="J24" s="122">
        <v>1010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x14ac:dyDescent="0.25">
      <c r="A25" s="46"/>
      <c r="B25" s="120" t="s">
        <v>78</v>
      </c>
      <c r="C25" s="121">
        <v>0.5</v>
      </c>
      <c r="D25" s="122">
        <v>1700</v>
      </c>
      <c r="E25" s="122">
        <v>830</v>
      </c>
      <c r="F25" s="46"/>
      <c r="G25" s="120" t="s">
        <v>281</v>
      </c>
      <c r="H25" s="121">
        <v>0.9234</v>
      </c>
      <c r="I25" s="122">
        <v>1.2</v>
      </c>
      <c r="J25" s="122">
        <v>1010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x14ac:dyDescent="0.25">
      <c r="A26" s="46"/>
      <c r="B26" s="120" t="s">
        <v>78</v>
      </c>
      <c r="C26" s="121">
        <v>0.73</v>
      </c>
      <c r="D26" s="122">
        <v>2200</v>
      </c>
      <c r="E26" s="122">
        <v>820</v>
      </c>
      <c r="F26" s="46"/>
      <c r="G26" s="120" t="s">
        <v>282</v>
      </c>
      <c r="H26" s="121">
        <v>1.2312000000000001</v>
      </c>
      <c r="I26" s="122">
        <v>1.2</v>
      </c>
      <c r="J26" s="122">
        <v>1010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</row>
    <row r="27" spans="1:52" x14ac:dyDescent="0.25">
      <c r="A27" s="46"/>
      <c r="B27" s="120" t="s">
        <v>79</v>
      </c>
      <c r="C27" s="121">
        <v>0.16</v>
      </c>
      <c r="D27" s="122">
        <v>800</v>
      </c>
      <c r="E27" s="122">
        <v>920</v>
      </c>
      <c r="F27" s="46"/>
      <c r="G27" s="120" t="s">
        <v>283</v>
      </c>
      <c r="H27" s="121">
        <v>1.5389999999999999</v>
      </c>
      <c r="I27" s="122">
        <v>1.2</v>
      </c>
      <c r="J27" s="122">
        <v>1010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</row>
    <row r="28" spans="1:52" x14ac:dyDescent="0.25">
      <c r="A28" s="46"/>
      <c r="B28" s="120" t="s">
        <v>80</v>
      </c>
      <c r="C28" s="121">
        <v>0.25</v>
      </c>
      <c r="D28" s="122">
        <v>980</v>
      </c>
      <c r="E28" s="122">
        <v>1000</v>
      </c>
      <c r="F28" s="46"/>
      <c r="G28" s="120" t="s">
        <v>284</v>
      </c>
      <c r="H28" s="121">
        <v>1.8468</v>
      </c>
      <c r="I28" s="122">
        <v>1.2</v>
      </c>
      <c r="J28" s="122">
        <v>1010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</row>
    <row r="29" spans="1:52" x14ac:dyDescent="0.25">
      <c r="A29" s="46"/>
      <c r="B29" s="120" t="s">
        <v>81</v>
      </c>
      <c r="C29" s="121">
        <v>0.24</v>
      </c>
      <c r="D29" s="122">
        <v>1200</v>
      </c>
      <c r="E29" s="122">
        <v>1400</v>
      </c>
      <c r="F29" s="46"/>
      <c r="G29" s="120"/>
      <c r="H29" s="121"/>
      <c r="I29" s="122"/>
      <c r="J29" s="122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</row>
    <row r="30" spans="1:52" x14ac:dyDescent="0.25">
      <c r="A30" s="46"/>
      <c r="B30" s="120" t="s">
        <v>82</v>
      </c>
      <c r="C30" s="121">
        <v>0.06</v>
      </c>
      <c r="D30" s="122">
        <v>200</v>
      </c>
      <c r="E30" s="122">
        <v>1300</v>
      </c>
      <c r="F30" s="46"/>
      <c r="G30" s="117" t="s">
        <v>293</v>
      </c>
      <c r="H30" s="121"/>
      <c r="I30" s="122"/>
      <c r="J30" s="122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</row>
    <row r="31" spans="1:52" x14ac:dyDescent="0.25">
      <c r="A31" s="46"/>
      <c r="B31" s="120" t="s">
        <v>83</v>
      </c>
      <c r="C31" s="121">
        <v>0.7</v>
      </c>
      <c r="D31" s="122">
        <v>1600</v>
      </c>
      <c r="E31" s="122">
        <v>1100</v>
      </c>
      <c r="F31" s="46"/>
      <c r="G31" s="120" t="s">
        <v>275</v>
      </c>
      <c r="H31" s="121">
        <v>6.7100000000000007E-2</v>
      </c>
      <c r="I31" s="122">
        <v>1.2</v>
      </c>
      <c r="J31" s="122">
        <v>1010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  <row r="32" spans="1:52" x14ac:dyDescent="0.25">
      <c r="A32" s="46"/>
      <c r="B32" s="120" t="s">
        <v>84</v>
      </c>
      <c r="C32" s="121">
        <v>1.4</v>
      </c>
      <c r="D32" s="122">
        <v>2000</v>
      </c>
      <c r="E32" s="122">
        <v>800</v>
      </c>
      <c r="F32" s="46"/>
      <c r="G32" s="120" t="s">
        <v>276</v>
      </c>
      <c r="H32" s="121">
        <v>0.1091</v>
      </c>
      <c r="I32" s="122">
        <v>1.2</v>
      </c>
      <c r="J32" s="122">
        <v>1010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x14ac:dyDescent="0.25">
      <c r="A33" s="46"/>
      <c r="B33" s="120" t="s">
        <v>85</v>
      </c>
      <c r="C33" s="121">
        <v>1.33</v>
      </c>
      <c r="D33" s="122">
        <v>2000</v>
      </c>
      <c r="E33" s="122">
        <v>1080</v>
      </c>
      <c r="F33" s="46"/>
      <c r="G33" s="120" t="s">
        <v>277</v>
      </c>
      <c r="H33" s="121">
        <v>0.19320000000000001</v>
      </c>
      <c r="I33" s="122">
        <v>1.2</v>
      </c>
      <c r="J33" s="122">
        <v>1010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x14ac:dyDescent="0.25">
      <c r="A34" s="46"/>
      <c r="B34" s="120" t="s">
        <v>86</v>
      </c>
      <c r="C34" s="121">
        <v>1</v>
      </c>
      <c r="D34" s="122">
        <v>1800</v>
      </c>
      <c r="E34" s="122">
        <v>1000</v>
      </c>
      <c r="F34" s="46"/>
      <c r="G34" s="120" t="s">
        <v>278</v>
      </c>
      <c r="H34" s="121">
        <v>0.27739999999999998</v>
      </c>
      <c r="I34" s="122">
        <v>1.2</v>
      </c>
      <c r="J34" s="122">
        <v>1010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2" x14ac:dyDescent="0.25">
      <c r="A35" s="46"/>
      <c r="B35" s="120" t="s">
        <v>87</v>
      </c>
      <c r="C35" s="121">
        <v>0.23</v>
      </c>
      <c r="D35" s="122">
        <v>1200</v>
      </c>
      <c r="E35" s="122">
        <v>1500</v>
      </c>
      <c r="F35" s="46"/>
      <c r="G35" s="120" t="s">
        <v>279</v>
      </c>
      <c r="H35" s="121">
        <v>0.36559999999999998</v>
      </c>
      <c r="I35" s="122">
        <v>1.2</v>
      </c>
      <c r="J35" s="122">
        <v>1010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x14ac:dyDescent="0.25">
      <c r="A36" s="46"/>
      <c r="B36" s="120" t="s">
        <v>88</v>
      </c>
      <c r="C36" s="121">
        <v>0.8</v>
      </c>
      <c r="D36" s="122">
        <v>1800</v>
      </c>
      <c r="E36" s="122">
        <v>1100</v>
      </c>
      <c r="F36" s="46"/>
      <c r="G36" s="120" t="s">
        <v>280</v>
      </c>
      <c r="H36" s="121">
        <v>0.4536</v>
      </c>
      <c r="I36" s="122">
        <v>1.2</v>
      </c>
      <c r="J36" s="122">
        <v>1010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x14ac:dyDescent="0.25">
      <c r="A37" s="46"/>
      <c r="B37" s="120" t="s">
        <v>89</v>
      </c>
      <c r="C37" s="121">
        <v>8.1000000000000003E-2</v>
      </c>
      <c r="D37" s="122">
        <v>300</v>
      </c>
      <c r="E37" s="122">
        <v>2500</v>
      </c>
      <c r="F37" s="46"/>
      <c r="G37" s="120" t="s">
        <v>281</v>
      </c>
      <c r="H37" s="121">
        <v>0.6724</v>
      </c>
      <c r="I37" s="122">
        <v>1.2</v>
      </c>
      <c r="J37" s="122">
        <v>1010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x14ac:dyDescent="0.25">
      <c r="A38" s="46"/>
      <c r="B38" s="120" t="s">
        <v>89</v>
      </c>
      <c r="C38" s="121">
        <v>0.1</v>
      </c>
      <c r="D38" s="122">
        <v>500</v>
      </c>
      <c r="E38" s="122">
        <v>2500</v>
      </c>
      <c r="F38" s="46"/>
      <c r="G38" s="120" t="s">
        <v>282</v>
      </c>
      <c r="H38" s="121">
        <v>0.88990000000000002</v>
      </c>
      <c r="I38" s="122">
        <v>1.2</v>
      </c>
      <c r="J38" s="122">
        <v>1010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x14ac:dyDescent="0.25">
      <c r="A39" s="46"/>
      <c r="B39" s="120" t="s">
        <v>89</v>
      </c>
      <c r="C39" s="121">
        <v>0.14000000000000001</v>
      </c>
      <c r="D39" s="122">
        <v>800</v>
      </c>
      <c r="E39" s="122">
        <v>2500</v>
      </c>
      <c r="F39" s="46"/>
      <c r="G39" s="120" t="s">
        <v>283</v>
      </c>
      <c r="H39" s="121">
        <v>1.1067</v>
      </c>
      <c r="I39" s="122">
        <v>1.2</v>
      </c>
      <c r="J39" s="122">
        <v>1010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x14ac:dyDescent="0.25">
      <c r="A40" s="46"/>
      <c r="B40" s="120" t="s">
        <v>90</v>
      </c>
      <c r="C40" s="121">
        <v>1.5</v>
      </c>
      <c r="D40" s="122">
        <v>2000</v>
      </c>
      <c r="E40" s="122">
        <v>1500</v>
      </c>
      <c r="F40" s="46"/>
      <c r="G40" s="120" t="s">
        <v>284</v>
      </c>
      <c r="H40" s="121">
        <v>1.3229</v>
      </c>
      <c r="I40" s="122">
        <v>1.2</v>
      </c>
      <c r="J40" s="122">
        <v>1010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x14ac:dyDescent="0.25">
      <c r="A41" s="46"/>
      <c r="B41" s="120" t="s">
        <v>91</v>
      </c>
      <c r="C41" s="121">
        <v>0.8</v>
      </c>
      <c r="D41" s="122">
        <v>1900</v>
      </c>
      <c r="E41" s="122">
        <v>1000</v>
      </c>
      <c r="F41" s="46"/>
      <c r="G41" s="120"/>
      <c r="H41" s="121"/>
      <c r="I41" s="122"/>
      <c r="J41" s="122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x14ac:dyDescent="0.25">
      <c r="A42" s="46"/>
      <c r="B42" s="120" t="s">
        <v>92</v>
      </c>
      <c r="C42" s="121">
        <v>0.73</v>
      </c>
      <c r="D42" s="122">
        <v>1700</v>
      </c>
      <c r="E42" s="122">
        <v>1000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x14ac:dyDescent="0.25">
      <c r="A43" s="46"/>
      <c r="B43" s="120" t="s">
        <v>93</v>
      </c>
      <c r="C43" s="121">
        <v>0.78</v>
      </c>
      <c r="D43" s="122">
        <v>1600</v>
      </c>
      <c r="E43" s="122">
        <v>1000</v>
      </c>
      <c r="F43" s="46"/>
      <c r="G43" s="46" t="s">
        <v>285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x14ac:dyDescent="0.25">
      <c r="A44" s="46"/>
      <c r="B44" s="120" t="s">
        <v>94</v>
      </c>
      <c r="C44" s="121">
        <v>0.98</v>
      </c>
      <c r="D44" s="122">
        <v>1600</v>
      </c>
      <c r="E44" s="122">
        <v>1080</v>
      </c>
      <c r="F44" s="46"/>
      <c r="G44" s="46" t="s">
        <v>286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x14ac:dyDescent="0.25">
      <c r="A45" s="46"/>
      <c r="B45" s="120" t="s">
        <v>94</v>
      </c>
      <c r="C45" s="121">
        <v>1.71</v>
      </c>
      <c r="D45" s="122">
        <v>2300</v>
      </c>
      <c r="E45" s="122">
        <v>1080</v>
      </c>
      <c r="F45" s="46"/>
      <c r="G45" s="46" t="s">
        <v>287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x14ac:dyDescent="0.25">
      <c r="A46" s="46"/>
      <c r="B46" s="120" t="s">
        <v>95</v>
      </c>
      <c r="C46" s="121">
        <v>0.19</v>
      </c>
      <c r="D46" s="122">
        <v>450</v>
      </c>
      <c r="E46" s="122">
        <v>1320</v>
      </c>
      <c r="F46" s="46"/>
      <c r="G46" s="46" t="s">
        <v>288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x14ac:dyDescent="0.25">
      <c r="A47" s="46"/>
      <c r="B47" s="120" t="s">
        <v>95</v>
      </c>
      <c r="C47" s="121">
        <v>0.25</v>
      </c>
      <c r="D47" s="122">
        <v>600</v>
      </c>
      <c r="E47" s="122">
        <v>1240</v>
      </c>
      <c r="F47" s="46"/>
      <c r="G47" s="46" t="s">
        <v>289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x14ac:dyDescent="0.25">
      <c r="A48" s="46"/>
      <c r="B48" s="120" t="s">
        <v>95</v>
      </c>
      <c r="C48" s="121">
        <v>0.35</v>
      </c>
      <c r="D48" s="122">
        <v>850</v>
      </c>
      <c r="E48" s="122">
        <v>1180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x14ac:dyDescent="0.25">
      <c r="A49" s="46"/>
      <c r="B49" s="120" t="s">
        <v>96</v>
      </c>
      <c r="C49" s="121">
        <v>0.43</v>
      </c>
      <c r="D49" s="122">
        <v>1100</v>
      </c>
      <c r="E49" s="122">
        <v>1140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</row>
    <row r="50" spans="1:52" x14ac:dyDescent="0.25">
      <c r="A50" s="46"/>
      <c r="B50" s="120" t="s">
        <v>96</v>
      </c>
      <c r="C50" s="121">
        <v>0.67</v>
      </c>
      <c r="D50" s="122">
        <v>1700</v>
      </c>
      <c r="E50" s="122">
        <v>1090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52" x14ac:dyDescent="0.25">
      <c r="A51" s="46"/>
      <c r="B51" s="120" t="s">
        <v>97</v>
      </c>
      <c r="C51" s="121">
        <v>0.24</v>
      </c>
      <c r="D51" s="122">
        <v>1100</v>
      </c>
      <c r="E51" s="122">
        <v>1140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x14ac:dyDescent="0.25">
      <c r="A52" s="46"/>
      <c r="B52" s="120" t="s">
        <v>97</v>
      </c>
      <c r="C52" s="121">
        <v>0.39</v>
      </c>
      <c r="D52" s="122">
        <v>1200</v>
      </c>
      <c r="E52" s="122">
        <v>1060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2" x14ac:dyDescent="0.25">
      <c r="A53" s="46"/>
      <c r="B53" s="120" t="s">
        <v>97</v>
      </c>
      <c r="C53" s="121">
        <v>0.4</v>
      </c>
      <c r="D53" s="122">
        <v>1400</v>
      </c>
      <c r="E53" s="122">
        <v>1110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52" x14ac:dyDescent="0.25">
      <c r="A54" s="46"/>
      <c r="B54" s="120" t="s">
        <v>97</v>
      </c>
      <c r="C54" s="121">
        <v>0.89</v>
      </c>
      <c r="D54" s="122">
        <v>1800</v>
      </c>
      <c r="E54" s="122">
        <v>1040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</row>
    <row r="55" spans="1:52" x14ac:dyDescent="0.25">
      <c r="A55" s="46"/>
      <c r="B55" s="120" t="s">
        <v>98</v>
      </c>
      <c r="C55" s="121">
        <v>1.1499999999999999</v>
      </c>
      <c r="D55" s="122">
        <v>1800</v>
      </c>
      <c r="E55" s="122">
        <v>1000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x14ac:dyDescent="0.25">
      <c r="A56" s="46"/>
      <c r="B56" s="120" t="s">
        <v>99</v>
      </c>
      <c r="C56" s="121">
        <v>1.35</v>
      </c>
      <c r="D56" s="122">
        <v>2000</v>
      </c>
      <c r="E56" s="122">
        <v>1000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x14ac:dyDescent="0.25">
      <c r="A57" s="46"/>
      <c r="B57" s="120" t="s">
        <v>100</v>
      </c>
      <c r="C57" s="121">
        <v>1.65</v>
      </c>
      <c r="D57" s="122">
        <v>2200</v>
      </c>
      <c r="E57" s="122">
        <v>1000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x14ac:dyDescent="0.25">
      <c r="A58" s="46"/>
      <c r="B58" s="120" t="s">
        <v>101</v>
      </c>
      <c r="C58" s="121">
        <v>2</v>
      </c>
      <c r="D58" s="122">
        <v>2400</v>
      </c>
      <c r="E58" s="122">
        <v>1000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x14ac:dyDescent="0.25">
      <c r="A59" s="46"/>
      <c r="B59" s="120" t="s">
        <v>102</v>
      </c>
      <c r="C59" s="121">
        <v>0.44</v>
      </c>
      <c r="D59" s="122">
        <v>800</v>
      </c>
      <c r="E59" s="122">
        <v>1190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x14ac:dyDescent="0.25">
      <c r="A60" s="46"/>
      <c r="B60" s="120" t="s">
        <v>102</v>
      </c>
      <c r="C60" s="121">
        <v>0.62</v>
      </c>
      <c r="D60" s="122">
        <v>1400</v>
      </c>
      <c r="E60" s="122">
        <v>1110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x14ac:dyDescent="0.25">
      <c r="A61" s="46"/>
      <c r="B61" s="120" t="s">
        <v>103</v>
      </c>
      <c r="C61" s="121">
        <v>0.6</v>
      </c>
      <c r="D61" s="122">
        <v>800</v>
      </c>
      <c r="E61" s="122">
        <v>1190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x14ac:dyDescent="0.25">
      <c r="A62" s="46"/>
      <c r="B62" s="120" t="s">
        <v>103</v>
      </c>
      <c r="C62" s="121">
        <v>1.2</v>
      </c>
      <c r="D62" s="122">
        <v>1400</v>
      </c>
      <c r="E62" s="122">
        <v>1110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x14ac:dyDescent="0.25">
      <c r="A63" s="46"/>
      <c r="B63" s="120" t="s">
        <v>104</v>
      </c>
      <c r="C63" s="121">
        <v>2.2999999999999998</v>
      </c>
      <c r="D63" s="122">
        <v>2300</v>
      </c>
      <c r="E63" s="122">
        <v>1000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x14ac:dyDescent="0.25">
      <c r="A64" s="46"/>
      <c r="B64" s="120" t="s">
        <v>105</v>
      </c>
      <c r="C64" s="121">
        <v>2.2999999999999998</v>
      </c>
      <c r="D64" s="122">
        <v>2300</v>
      </c>
      <c r="E64" s="122">
        <v>1000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x14ac:dyDescent="0.25">
      <c r="A65" s="46"/>
      <c r="B65" s="120" t="s">
        <v>106</v>
      </c>
      <c r="C65" s="121">
        <v>2.5</v>
      </c>
      <c r="D65" s="122">
        <v>2500</v>
      </c>
      <c r="E65" s="122">
        <v>1000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x14ac:dyDescent="0.25">
      <c r="A66" s="46"/>
      <c r="B66" s="120" t="s">
        <v>107</v>
      </c>
      <c r="C66" s="121">
        <v>380</v>
      </c>
      <c r="D66" s="122">
        <v>8900</v>
      </c>
      <c r="E66" s="122">
        <v>380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x14ac:dyDescent="0.25">
      <c r="A67" s="46"/>
      <c r="B67" s="120" t="s">
        <v>108</v>
      </c>
      <c r="C67" s="121">
        <v>15</v>
      </c>
      <c r="D67" s="122">
        <v>7800</v>
      </c>
      <c r="E67" s="122">
        <v>500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x14ac:dyDescent="0.25">
      <c r="A68" s="46"/>
      <c r="B68" s="120" t="s">
        <v>109</v>
      </c>
      <c r="C68" s="121">
        <v>0.25</v>
      </c>
      <c r="D68" s="122">
        <v>1500</v>
      </c>
      <c r="E68" s="122">
        <v>1000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x14ac:dyDescent="0.25">
      <c r="A69" s="46"/>
      <c r="B69" s="120" t="s">
        <v>110</v>
      </c>
      <c r="C69" s="121">
        <v>0.03</v>
      </c>
      <c r="D69" s="122">
        <v>20</v>
      </c>
      <c r="E69" s="122">
        <v>1450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x14ac:dyDescent="0.25">
      <c r="A70" s="46"/>
      <c r="B70" s="120" t="s">
        <v>111</v>
      </c>
      <c r="C70" s="121">
        <v>3.5000000000000003E-2</v>
      </c>
      <c r="D70" s="122">
        <v>20</v>
      </c>
      <c r="E70" s="122">
        <v>1450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x14ac:dyDescent="0.25">
      <c r="A71" s="46"/>
      <c r="B71" s="120" t="s">
        <v>112</v>
      </c>
      <c r="C71" s="121">
        <v>4.1000000000000002E-2</v>
      </c>
      <c r="D71" s="122">
        <v>20</v>
      </c>
      <c r="E71" s="122">
        <v>1450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x14ac:dyDescent="0.25">
      <c r="A72" s="46"/>
      <c r="B72" s="120" t="s">
        <v>113</v>
      </c>
      <c r="C72" s="121">
        <v>4.1000000000000002E-2</v>
      </c>
      <c r="D72" s="122">
        <v>15</v>
      </c>
      <c r="E72" s="122">
        <v>1450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x14ac:dyDescent="0.25">
      <c r="A73" s="46"/>
      <c r="B73" s="120" t="s">
        <v>114</v>
      </c>
      <c r="C73" s="121">
        <v>3.7999999999999999E-2</v>
      </c>
      <c r="D73" s="122">
        <v>20</v>
      </c>
      <c r="E73" s="122">
        <v>1450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52" x14ac:dyDescent="0.25">
      <c r="A74" s="46"/>
      <c r="B74" s="120" t="s">
        <v>115</v>
      </c>
      <c r="C74" s="121">
        <v>3.5999999999999997E-2</v>
      </c>
      <c r="D74" s="122">
        <v>25</v>
      </c>
      <c r="E74" s="122">
        <v>1450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</row>
    <row r="75" spans="1:52" x14ac:dyDescent="0.25">
      <c r="A75" s="46"/>
      <c r="B75" s="120" t="s">
        <v>116</v>
      </c>
      <c r="C75" s="121">
        <v>3.5000000000000003E-2</v>
      </c>
      <c r="D75" s="122">
        <v>30</v>
      </c>
      <c r="E75" s="122">
        <v>1450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</row>
    <row r="76" spans="1:52" x14ac:dyDescent="0.25">
      <c r="A76" s="46"/>
      <c r="B76" s="120" t="s">
        <v>117</v>
      </c>
      <c r="C76" s="121">
        <v>0.04</v>
      </c>
      <c r="D76" s="122">
        <v>17</v>
      </c>
      <c r="E76" s="122">
        <v>1450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</row>
    <row r="77" spans="1:52" x14ac:dyDescent="0.25">
      <c r="A77" s="46"/>
      <c r="B77" s="120" t="s">
        <v>118</v>
      </c>
      <c r="C77" s="121">
        <v>0.4</v>
      </c>
      <c r="D77" s="122">
        <v>1000</v>
      </c>
      <c r="E77" s="122">
        <v>1150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x14ac:dyDescent="0.25">
      <c r="A78" s="46"/>
      <c r="B78" s="120" t="s">
        <v>119</v>
      </c>
      <c r="C78" s="121">
        <v>0.87</v>
      </c>
      <c r="D78" s="122">
        <v>1800</v>
      </c>
      <c r="E78" s="122">
        <v>1100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x14ac:dyDescent="0.25">
      <c r="A79" s="46"/>
      <c r="B79" s="120" t="s">
        <v>120</v>
      </c>
      <c r="C79" s="121">
        <v>7.0000000000000007E-2</v>
      </c>
      <c r="D79" s="122">
        <v>250</v>
      </c>
      <c r="E79" s="122">
        <v>1700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x14ac:dyDescent="0.25">
      <c r="A80" s="46"/>
      <c r="B80" s="120" t="s">
        <v>121</v>
      </c>
      <c r="C80" s="121">
        <v>0.1</v>
      </c>
      <c r="D80" s="122">
        <v>400</v>
      </c>
      <c r="E80" s="122">
        <v>1700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x14ac:dyDescent="0.25">
      <c r="A81" s="46"/>
      <c r="B81" s="120" t="s">
        <v>122</v>
      </c>
      <c r="C81" s="121">
        <v>0.14000000000000001</v>
      </c>
      <c r="D81" s="122">
        <v>600</v>
      </c>
      <c r="E81" s="122">
        <v>1700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x14ac:dyDescent="0.25">
      <c r="A82" s="46"/>
      <c r="B82" s="120" t="s">
        <v>123</v>
      </c>
      <c r="C82" s="121">
        <v>0.18</v>
      </c>
      <c r="D82" s="122">
        <v>800</v>
      </c>
      <c r="E82" s="122">
        <v>1700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x14ac:dyDescent="0.25">
      <c r="A83" s="46"/>
      <c r="B83" s="120" t="s">
        <v>124</v>
      </c>
      <c r="C83" s="121">
        <v>4.1000000000000002E-2</v>
      </c>
      <c r="D83" s="122">
        <v>100</v>
      </c>
      <c r="E83" s="122">
        <v>1000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x14ac:dyDescent="0.25">
      <c r="A84" s="46"/>
      <c r="B84" s="120" t="s">
        <v>124</v>
      </c>
      <c r="C84" s="121">
        <v>5.8999999999999997E-2</v>
      </c>
      <c r="D84" s="122">
        <v>180</v>
      </c>
      <c r="E84" s="122">
        <v>1000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x14ac:dyDescent="0.25">
      <c r="A85" s="46"/>
      <c r="B85" s="120" t="s">
        <v>125</v>
      </c>
      <c r="C85" s="121">
        <v>0.49</v>
      </c>
      <c r="D85" s="122">
        <v>1300</v>
      </c>
      <c r="E85" s="122">
        <v>1000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x14ac:dyDescent="0.25">
      <c r="A86" s="46"/>
      <c r="B86" s="120" t="s">
        <v>125</v>
      </c>
      <c r="C86" s="121">
        <v>0.78</v>
      </c>
      <c r="D86" s="122">
        <v>1600</v>
      </c>
      <c r="E86" s="122">
        <v>1000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x14ac:dyDescent="0.25">
      <c r="A87" s="46"/>
      <c r="B87" s="120" t="s">
        <v>125</v>
      </c>
      <c r="C87" s="121">
        <v>1.05</v>
      </c>
      <c r="D87" s="122">
        <v>1800</v>
      </c>
      <c r="E87" s="122">
        <v>1000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x14ac:dyDescent="0.25">
      <c r="A88" s="46"/>
      <c r="B88" s="120" t="s">
        <v>126</v>
      </c>
      <c r="C88" s="121">
        <v>1.38</v>
      </c>
      <c r="D88" s="122">
        <v>2200</v>
      </c>
      <c r="E88" s="122">
        <v>1050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</row>
    <row r="89" spans="1:52" x14ac:dyDescent="0.25">
      <c r="A89" s="46"/>
      <c r="B89" s="120" t="s">
        <v>127</v>
      </c>
      <c r="C89" s="121">
        <v>3.2000000000000001E-2</v>
      </c>
      <c r="D89" s="122">
        <v>35</v>
      </c>
      <c r="E89" s="122">
        <v>1030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x14ac:dyDescent="0.25">
      <c r="A90" s="46"/>
      <c r="B90" s="120" t="s">
        <v>127</v>
      </c>
      <c r="C90" s="121">
        <v>3.5000000000000003E-2</v>
      </c>
      <c r="D90" s="122">
        <v>50</v>
      </c>
      <c r="E90" s="122">
        <v>1030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x14ac:dyDescent="0.25">
      <c r="A91" s="46"/>
      <c r="B91" s="120" t="s">
        <v>128</v>
      </c>
      <c r="C91" s="121">
        <v>316</v>
      </c>
      <c r="D91" s="122">
        <v>19260</v>
      </c>
      <c r="E91" s="122">
        <v>129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x14ac:dyDescent="0.25">
      <c r="A92" s="46"/>
      <c r="B92" s="120" t="s">
        <v>129</v>
      </c>
      <c r="C92" s="121">
        <v>0.43</v>
      </c>
      <c r="D92" s="122">
        <v>1200</v>
      </c>
      <c r="E92" s="122">
        <v>1000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x14ac:dyDescent="0.25">
      <c r="A93" s="46"/>
      <c r="B93" s="120" t="s">
        <v>130</v>
      </c>
      <c r="C93" s="121">
        <v>0.56000000000000005</v>
      </c>
      <c r="D93" s="122">
        <v>1500</v>
      </c>
      <c r="E93" s="122">
        <v>1000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x14ac:dyDescent="0.25">
      <c r="A94" s="46"/>
      <c r="B94" s="120" t="s">
        <v>131</v>
      </c>
      <c r="C94" s="121">
        <v>0.18</v>
      </c>
      <c r="D94" s="122">
        <v>600</v>
      </c>
      <c r="E94" s="122">
        <v>1000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x14ac:dyDescent="0.25">
      <c r="A95" s="46"/>
      <c r="B95" s="120" t="s">
        <v>132</v>
      </c>
      <c r="C95" s="121">
        <v>0.3</v>
      </c>
      <c r="D95" s="122">
        <v>900</v>
      </c>
      <c r="E95" s="122">
        <v>1000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x14ac:dyDescent="0.25">
      <c r="A96" s="46"/>
      <c r="B96" s="120" t="s">
        <v>133</v>
      </c>
      <c r="C96" s="121">
        <v>0.4</v>
      </c>
      <c r="D96" s="122">
        <v>1125</v>
      </c>
      <c r="E96" s="122">
        <v>1000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x14ac:dyDescent="0.25">
      <c r="A97" s="46"/>
      <c r="B97" s="120" t="s">
        <v>134</v>
      </c>
      <c r="C97" s="121">
        <v>0.18</v>
      </c>
      <c r="D97" s="122">
        <v>600</v>
      </c>
      <c r="E97" s="122">
        <v>1000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x14ac:dyDescent="0.25">
      <c r="A98" s="46"/>
      <c r="B98" s="120" t="s">
        <v>135</v>
      </c>
      <c r="C98" s="121">
        <v>0.18</v>
      </c>
      <c r="D98" s="122">
        <v>600</v>
      </c>
      <c r="E98" s="122">
        <v>1000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x14ac:dyDescent="0.25">
      <c r="A99" s="46"/>
      <c r="B99" s="120" t="s">
        <v>136</v>
      </c>
      <c r="C99" s="121">
        <v>0.21</v>
      </c>
      <c r="D99" s="122">
        <v>900</v>
      </c>
      <c r="E99" s="122">
        <v>960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x14ac:dyDescent="0.25">
      <c r="A100" s="46"/>
      <c r="B100" s="120" t="s">
        <v>137</v>
      </c>
      <c r="C100" s="121">
        <v>0.25</v>
      </c>
      <c r="D100" s="122">
        <v>900</v>
      </c>
      <c r="E100" s="122">
        <v>1000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x14ac:dyDescent="0.25">
      <c r="A101" s="46"/>
      <c r="B101" s="120" t="s">
        <v>138</v>
      </c>
      <c r="C101" s="121">
        <v>0.19</v>
      </c>
      <c r="D101" s="122">
        <v>600</v>
      </c>
      <c r="E101" s="122">
        <v>1000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x14ac:dyDescent="0.25">
      <c r="A102" s="46"/>
      <c r="B102" s="120" t="s">
        <v>138</v>
      </c>
      <c r="C102" s="121">
        <v>0.37</v>
      </c>
      <c r="D102" s="122">
        <v>1000</v>
      </c>
      <c r="E102" s="122">
        <v>1000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x14ac:dyDescent="0.25">
      <c r="A103" s="46"/>
      <c r="B103" s="120" t="s">
        <v>138</v>
      </c>
      <c r="C103" s="121">
        <v>0.55000000000000004</v>
      </c>
      <c r="D103" s="122">
        <v>1400</v>
      </c>
      <c r="E103" s="122">
        <v>1000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x14ac:dyDescent="0.25">
      <c r="A104" s="46"/>
      <c r="B104" s="120" t="s">
        <v>139</v>
      </c>
      <c r="C104" s="121">
        <v>0.8</v>
      </c>
      <c r="D104" s="122">
        <v>1600</v>
      </c>
      <c r="E104" s="122">
        <v>1000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x14ac:dyDescent="0.25">
      <c r="A105" s="46"/>
      <c r="B105" s="120" t="s">
        <v>140</v>
      </c>
      <c r="C105" s="121">
        <v>0.28000000000000003</v>
      </c>
      <c r="D105" s="122">
        <v>650</v>
      </c>
      <c r="E105" s="122">
        <v>1000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1:52" x14ac:dyDescent="0.25">
      <c r="A106" s="46"/>
      <c r="B106" s="120" t="s">
        <v>141</v>
      </c>
      <c r="C106" s="121">
        <v>0.42</v>
      </c>
      <c r="D106" s="122">
        <v>1000</v>
      </c>
      <c r="E106" s="122">
        <v>1000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</row>
    <row r="107" spans="1:52" x14ac:dyDescent="0.25">
      <c r="A107" s="46"/>
      <c r="B107" s="120" t="s">
        <v>142</v>
      </c>
      <c r="C107" s="121">
        <v>8.8999999999999996E-2</v>
      </c>
      <c r="D107" s="122">
        <v>575</v>
      </c>
      <c r="E107" s="122">
        <v>1000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</row>
    <row r="108" spans="1:52" x14ac:dyDescent="0.25">
      <c r="A108" s="46"/>
      <c r="B108" s="120" t="s">
        <v>143</v>
      </c>
      <c r="C108" s="121">
        <v>0.13</v>
      </c>
      <c r="D108" s="122">
        <v>825</v>
      </c>
      <c r="E108" s="122">
        <v>1000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</row>
    <row r="109" spans="1:52" x14ac:dyDescent="0.25">
      <c r="A109" s="46"/>
      <c r="B109" s="120" t="s">
        <v>144</v>
      </c>
      <c r="C109" s="121">
        <v>0.23</v>
      </c>
      <c r="D109" s="122">
        <v>675</v>
      </c>
      <c r="E109" s="122">
        <v>1000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</row>
    <row r="110" spans="1:52" x14ac:dyDescent="0.25">
      <c r="A110" s="46"/>
      <c r="B110" s="120" t="s">
        <v>144</v>
      </c>
      <c r="C110" s="121">
        <v>0.32</v>
      </c>
      <c r="D110" s="122">
        <v>975</v>
      </c>
      <c r="E110" s="122">
        <v>1000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</row>
    <row r="111" spans="1:52" x14ac:dyDescent="0.25">
      <c r="A111" s="46"/>
      <c r="B111" s="120" t="s">
        <v>145</v>
      </c>
      <c r="C111" s="121">
        <v>0.24</v>
      </c>
      <c r="D111" s="122">
        <v>675</v>
      </c>
      <c r="E111" s="122">
        <v>1000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</row>
    <row r="112" spans="1:52" x14ac:dyDescent="0.25">
      <c r="A112" s="46"/>
      <c r="B112" s="120" t="s">
        <v>145</v>
      </c>
      <c r="C112" s="121">
        <v>0.57699999999999996</v>
      </c>
      <c r="D112" s="122">
        <v>1450</v>
      </c>
      <c r="E112" s="122">
        <v>1000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</row>
    <row r="113" spans="1:52" x14ac:dyDescent="0.25">
      <c r="A113" s="46"/>
      <c r="B113" s="120" t="s">
        <v>146</v>
      </c>
      <c r="C113" s="121">
        <v>0.22</v>
      </c>
      <c r="D113" s="122">
        <v>675</v>
      </c>
      <c r="E113" s="122">
        <v>1000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</row>
    <row r="114" spans="1:52" x14ac:dyDescent="0.25">
      <c r="A114" s="46"/>
      <c r="B114" s="120" t="s">
        <v>146</v>
      </c>
      <c r="C114" s="121">
        <v>0.35</v>
      </c>
      <c r="D114" s="122">
        <v>1150</v>
      </c>
      <c r="E114" s="122">
        <v>1000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</row>
    <row r="115" spans="1:52" x14ac:dyDescent="0.25">
      <c r="A115" s="46"/>
      <c r="B115" s="120" t="s">
        <v>147</v>
      </c>
      <c r="C115" s="121">
        <v>0.64</v>
      </c>
      <c r="D115" s="122">
        <v>1640</v>
      </c>
      <c r="E115" s="122">
        <v>1000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</row>
    <row r="116" spans="1:52" x14ac:dyDescent="0.25">
      <c r="A116" s="46"/>
      <c r="B116" s="120" t="s">
        <v>147</v>
      </c>
      <c r="C116" s="121">
        <v>0.82899999999999996</v>
      </c>
      <c r="D116" s="122">
        <v>1810</v>
      </c>
      <c r="E116" s="122">
        <v>1000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</row>
    <row r="117" spans="1:52" x14ac:dyDescent="0.25">
      <c r="A117" s="46"/>
      <c r="B117" s="120" t="s">
        <v>148</v>
      </c>
      <c r="C117" s="121">
        <v>0.45</v>
      </c>
      <c r="D117" s="122">
        <v>1000</v>
      </c>
      <c r="E117" s="122">
        <v>1000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</row>
    <row r="118" spans="1:52" x14ac:dyDescent="0.25">
      <c r="A118" s="46"/>
      <c r="B118" s="120" t="s">
        <v>149</v>
      </c>
      <c r="C118" s="121">
        <v>0.09</v>
      </c>
      <c r="D118" s="122">
        <v>750</v>
      </c>
      <c r="E118" s="122">
        <v>1000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</row>
    <row r="119" spans="1:52" x14ac:dyDescent="0.25">
      <c r="A119" s="46"/>
      <c r="B119" s="120" t="s">
        <v>150</v>
      </c>
      <c r="C119" s="121">
        <v>0.42</v>
      </c>
      <c r="D119" s="122">
        <v>800</v>
      </c>
      <c r="E119" s="122">
        <v>880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</row>
    <row r="120" spans="1:52" x14ac:dyDescent="0.25">
      <c r="A120" s="46"/>
      <c r="B120" s="120" t="s">
        <v>150</v>
      </c>
      <c r="C120" s="121">
        <v>0.57999999999999996</v>
      </c>
      <c r="D120" s="122">
        <v>1400</v>
      </c>
      <c r="E120" s="122">
        <v>850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</row>
    <row r="121" spans="1:52" x14ac:dyDescent="0.25">
      <c r="A121" s="46"/>
      <c r="B121" s="120" t="s">
        <v>151</v>
      </c>
      <c r="C121" s="121">
        <v>2.2999999999999998</v>
      </c>
      <c r="D121" s="122">
        <v>920</v>
      </c>
      <c r="E121" s="122">
        <v>2000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</row>
    <row r="122" spans="1:52" x14ac:dyDescent="0.25">
      <c r="A122" s="46"/>
      <c r="B122" s="120" t="s">
        <v>152</v>
      </c>
      <c r="C122" s="121">
        <v>3.9E-2</v>
      </c>
      <c r="D122" s="122">
        <v>35</v>
      </c>
      <c r="E122" s="122">
        <v>1450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</row>
    <row r="123" spans="1:52" x14ac:dyDescent="0.25">
      <c r="A123" s="46"/>
      <c r="B123" s="120" t="s">
        <v>153</v>
      </c>
      <c r="C123" s="121">
        <v>0.05</v>
      </c>
      <c r="D123" s="122">
        <v>140</v>
      </c>
      <c r="E123" s="122">
        <v>1670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</row>
    <row r="124" spans="1:52" x14ac:dyDescent="0.25">
      <c r="A124" s="46"/>
      <c r="B124" s="120" t="s">
        <v>154</v>
      </c>
      <c r="C124" s="121">
        <v>50</v>
      </c>
      <c r="D124" s="122">
        <v>7500</v>
      </c>
      <c r="E124" s="122">
        <v>450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</row>
    <row r="125" spans="1:52" x14ac:dyDescent="0.25">
      <c r="A125" s="46"/>
      <c r="B125" s="120" t="s">
        <v>155</v>
      </c>
      <c r="C125" s="121">
        <v>0.04</v>
      </c>
      <c r="D125" s="122">
        <v>150</v>
      </c>
      <c r="E125" s="122">
        <v>1000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</row>
    <row r="126" spans="1:52" x14ac:dyDescent="0.25">
      <c r="A126" s="46"/>
      <c r="B126" s="120" t="s">
        <v>156</v>
      </c>
      <c r="C126" s="121">
        <v>3.4000000000000002E-2</v>
      </c>
      <c r="D126" s="122">
        <v>70</v>
      </c>
      <c r="E126" s="122">
        <v>1000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</row>
    <row r="127" spans="1:52" x14ac:dyDescent="0.25">
      <c r="A127" s="46"/>
      <c r="B127" s="120" t="s">
        <v>157</v>
      </c>
      <c r="C127" s="121">
        <v>3.9E-2</v>
      </c>
      <c r="D127" s="122">
        <v>12</v>
      </c>
      <c r="E127" s="122">
        <v>840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</row>
    <row r="128" spans="1:52" x14ac:dyDescent="0.25">
      <c r="A128" s="46"/>
      <c r="B128" s="120" t="s">
        <v>158</v>
      </c>
      <c r="C128" s="121">
        <v>3.7999999999999999E-2</v>
      </c>
      <c r="D128" s="122">
        <v>14</v>
      </c>
      <c r="E128" s="122">
        <v>1030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</row>
    <row r="129" spans="1:52" x14ac:dyDescent="0.25">
      <c r="A129" s="46"/>
      <c r="B129" s="120" t="s">
        <v>159</v>
      </c>
      <c r="C129" s="121">
        <v>35</v>
      </c>
      <c r="D129" s="122">
        <v>11300</v>
      </c>
      <c r="E129" s="122">
        <v>130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</row>
    <row r="130" spans="1:52" x14ac:dyDescent="0.25">
      <c r="A130" s="46"/>
      <c r="B130" s="120" t="s">
        <v>160</v>
      </c>
      <c r="C130" s="121">
        <v>0.37</v>
      </c>
      <c r="D130" s="122">
        <v>900</v>
      </c>
      <c r="E130" s="122">
        <v>1170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</row>
    <row r="131" spans="1:52" x14ac:dyDescent="0.25">
      <c r="A131" s="46"/>
      <c r="B131" s="120" t="s">
        <v>160</v>
      </c>
      <c r="C131" s="121">
        <v>0.52</v>
      </c>
      <c r="D131" s="122">
        <v>1200</v>
      </c>
      <c r="E131" s="122">
        <v>1130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</row>
    <row r="132" spans="1:52" x14ac:dyDescent="0.25">
      <c r="A132" s="46"/>
      <c r="B132" s="120" t="s">
        <v>160</v>
      </c>
      <c r="C132" s="121">
        <v>0.8</v>
      </c>
      <c r="D132" s="122">
        <v>1500</v>
      </c>
      <c r="E132" s="122">
        <v>1100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</row>
    <row r="133" spans="1:52" x14ac:dyDescent="0.25">
      <c r="A133" s="46"/>
      <c r="B133" s="120" t="s">
        <v>161</v>
      </c>
      <c r="C133" s="121">
        <v>0.14000000000000001</v>
      </c>
      <c r="D133" s="122">
        <v>450</v>
      </c>
      <c r="E133" s="122">
        <v>1320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</row>
    <row r="134" spans="1:52" x14ac:dyDescent="0.25">
      <c r="A134" s="46"/>
      <c r="B134" s="120" t="s">
        <v>161</v>
      </c>
      <c r="C134" s="121">
        <v>0.31</v>
      </c>
      <c r="D134" s="122">
        <v>900</v>
      </c>
      <c r="E134" s="122">
        <v>1170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</row>
    <row r="135" spans="1:52" x14ac:dyDescent="0.25">
      <c r="A135" s="46"/>
      <c r="B135" s="120" t="s">
        <v>161</v>
      </c>
      <c r="C135" s="121">
        <v>0.55000000000000004</v>
      </c>
      <c r="D135" s="122">
        <v>1400</v>
      </c>
      <c r="E135" s="122">
        <v>1110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</row>
    <row r="136" spans="1:52" x14ac:dyDescent="0.25">
      <c r="A136" s="46"/>
      <c r="B136" s="120" t="s">
        <v>162</v>
      </c>
      <c r="C136" s="121">
        <v>0.12</v>
      </c>
      <c r="D136" s="122">
        <v>350</v>
      </c>
      <c r="E136" s="122">
        <v>1000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</row>
    <row r="137" spans="1:52" x14ac:dyDescent="0.25">
      <c r="A137" s="46"/>
      <c r="B137" s="120" t="s">
        <v>162</v>
      </c>
      <c r="C137" s="121">
        <v>0.59</v>
      </c>
      <c r="D137" s="122">
        <v>1300</v>
      </c>
      <c r="E137" s="122">
        <v>1000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</row>
    <row r="138" spans="1:52" x14ac:dyDescent="0.25">
      <c r="A138" s="46"/>
      <c r="B138" s="120" t="s">
        <v>163</v>
      </c>
      <c r="C138" s="121">
        <v>0.8</v>
      </c>
      <c r="D138" s="122">
        <v>1600</v>
      </c>
      <c r="E138" s="122">
        <v>1000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</row>
    <row r="139" spans="1:52" x14ac:dyDescent="0.25">
      <c r="A139" s="46"/>
      <c r="B139" s="120" t="s">
        <v>164</v>
      </c>
      <c r="C139" s="121">
        <v>1.05</v>
      </c>
      <c r="D139" s="122">
        <v>1800</v>
      </c>
      <c r="E139" s="122">
        <v>1000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</row>
    <row r="140" spans="1:52" x14ac:dyDescent="0.25">
      <c r="A140" s="46"/>
      <c r="B140" s="120" t="s">
        <v>165</v>
      </c>
      <c r="C140" s="121">
        <v>1.7</v>
      </c>
      <c r="D140" s="122">
        <v>2200</v>
      </c>
      <c r="E140" s="122">
        <v>1000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</row>
    <row r="141" spans="1:52" x14ac:dyDescent="0.25">
      <c r="A141" s="46"/>
      <c r="B141" s="120" t="s">
        <v>166</v>
      </c>
      <c r="C141" s="121">
        <v>0.17</v>
      </c>
      <c r="D141" s="122">
        <v>1200</v>
      </c>
      <c r="E141" s="122">
        <v>1400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</row>
    <row r="142" spans="1:52" x14ac:dyDescent="0.25">
      <c r="A142" s="46"/>
      <c r="B142" s="120" t="s">
        <v>167</v>
      </c>
      <c r="C142" s="121">
        <v>3.5</v>
      </c>
      <c r="D142" s="122">
        <v>2800</v>
      </c>
      <c r="E142" s="122">
        <v>1000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</row>
    <row r="143" spans="1:52" x14ac:dyDescent="0.25">
      <c r="A143" s="46"/>
      <c r="B143" s="120" t="s">
        <v>168</v>
      </c>
      <c r="C143" s="121">
        <v>0.48</v>
      </c>
      <c r="D143" s="122">
        <v>1100</v>
      </c>
      <c r="E143" s="122">
        <v>1000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</row>
    <row r="144" spans="1:52" x14ac:dyDescent="0.25">
      <c r="A144" s="46"/>
      <c r="B144" s="120" t="s">
        <v>168</v>
      </c>
      <c r="C144" s="121">
        <v>0.59</v>
      </c>
      <c r="D144" s="122">
        <v>1400</v>
      </c>
      <c r="E144" s="122">
        <v>1000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</row>
    <row r="145" spans="1:52" x14ac:dyDescent="0.25">
      <c r="A145" s="46"/>
      <c r="B145" s="120" t="s">
        <v>169</v>
      </c>
      <c r="C145" s="121">
        <v>138</v>
      </c>
      <c r="D145" s="122">
        <v>10200</v>
      </c>
      <c r="E145" s="122">
        <v>251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</row>
    <row r="146" spans="1:52" x14ac:dyDescent="0.25">
      <c r="A146" s="46"/>
      <c r="B146" s="120" t="s">
        <v>170</v>
      </c>
      <c r="C146" s="121">
        <v>0.93</v>
      </c>
      <c r="D146" s="122">
        <v>950</v>
      </c>
      <c r="E146" s="122">
        <v>800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</row>
    <row r="147" spans="1:52" x14ac:dyDescent="0.25">
      <c r="A147" s="46"/>
      <c r="B147" s="120" t="s">
        <v>171</v>
      </c>
      <c r="C147" s="121">
        <v>0.55000000000000004</v>
      </c>
      <c r="D147" s="122">
        <v>1600</v>
      </c>
      <c r="E147" s="122">
        <v>1000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</row>
    <row r="148" spans="1:52" x14ac:dyDescent="0.25">
      <c r="A148" s="46"/>
      <c r="B148" s="120" t="s">
        <v>172</v>
      </c>
      <c r="C148" s="121">
        <v>3.5</v>
      </c>
      <c r="D148" s="122">
        <v>2800</v>
      </c>
      <c r="E148" s="122">
        <v>1000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</row>
    <row r="149" spans="1:52" x14ac:dyDescent="0.25">
      <c r="A149" s="46"/>
      <c r="B149" s="120" t="s">
        <v>173</v>
      </c>
      <c r="C149" s="121">
        <v>2.2999999999999998</v>
      </c>
      <c r="D149" s="122">
        <v>2600</v>
      </c>
      <c r="E149" s="122">
        <v>1000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</row>
    <row r="150" spans="1:52" x14ac:dyDescent="0.25">
      <c r="A150" s="46"/>
      <c r="B150" s="120" t="s">
        <v>174</v>
      </c>
      <c r="C150" s="121">
        <v>0.49</v>
      </c>
      <c r="D150" s="122">
        <v>1300</v>
      </c>
      <c r="E150" s="122">
        <v>1000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</row>
    <row r="151" spans="1:52" x14ac:dyDescent="0.25">
      <c r="A151" s="46"/>
      <c r="B151" s="120" t="s">
        <v>174</v>
      </c>
      <c r="C151" s="121">
        <v>1.05</v>
      </c>
      <c r="D151" s="122">
        <v>1800</v>
      </c>
      <c r="E151" s="122">
        <v>1000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</row>
    <row r="152" spans="1:52" x14ac:dyDescent="0.25">
      <c r="A152" s="46"/>
      <c r="B152" s="120" t="s">
        <v>175</v>
      </c>
      <c r="C152" s="121">
        <v>0.13</v>
      </c>
      <c r="D152" s="122">
        <v>600</v>
      </c>
      <c r="E152" s="122">
        <v>1700</v>
      </c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</row>
    <row r="153" spans="1:52" x14ac:dyDescent="0.25">
      <c r="A153" s="46"/>
      <c r="B153" s="120" t="s">
        <v>176</v>
      </c>
      <c r="C153" s="121">
        <v>0.1</v>
      </c>
      <c r="D153" s="122">
        <v>300</v>
      </c>
      <c r="E153" s="122">
        <v>1700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x14ac:dyDescent="0.25">
      <c r="A154" s="46"/>
      <c r="B154" s="120" t="s">
        <v>177</v>
      </c>
      <c r="C154" s="121">
        <v>0.14000000000000001</v>
      </c>
      <c r="D154" s="122">
        <v>600</v>
      </c>
      <c r="E154" s="122">
        <v>1700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x14ac:dyDescent="0.25">
      <c r="A155" s="46"/>
      <c r="B155" s="120" t="s">
        <v>178</v>
      </c>
      <c r="C155" s="121">
        <v>0.18</v>
      </c>
      <c r="D155" s="122">
        <v>900</v>
      </c>
      <c r="E155" s="122">
        <v>1700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x14ac:dyDescent="0.25">
      <c r="A156" s="46"/>
      <c r="B156" s="120" t="s">
        <v>179</v>
      </c>
      <c r="C156" s="121">
        <v>0.06</v>
      </c>
      <c r="D156" s="122">
        <v>100</v>
      </c>
      <c r="E156" s="122">
        <v>900</v>
      </c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x14ac:dyDescent="0.25">
      <c r="A157" s="46"/>
      <c r="B157" s="120" t="s">
        <v>180</v>
      </c>
      <c r="C157" s="121">
        <v>0.06</v>
      </c>
      <c r="D157" s="122">
        <v>180</v>
      </c>
      <c r="E157" s="122">
        <v>900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x14ac:dyDescent="0.25">
      <c r="A158" s="46"/>
      <c r="B158" s="120" t="s">
        <v>181</v>
      </c>
      <c r="C158" s="121">
        <v>0.19</v>
      </c>
      <c r="D158" s="122">
        <v>600</v>
      </c>
      <c r="E158" s="122">
        <v>1240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x14ac:dyDescent="0.25">
      <c r="A159" s="46"/>
      <c r="B159" s="120" t="s">
        <v>182</v>
      </c>
      <c r="C159" s="121">
        <v>0.23</v>
      </c>
      <c r="D159" s="122">
        <v>700</v>
      </c>
      <c r="E159" s="122">
        <v>1210</v>
      </c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x14ac:dyDescent="0.25">
      <c r="A160" s="46"/>
      <c r="B160" s="120" t="s">
        <v>54</v>
      </c>
      <c r="C160" s="121">
        <v>0.7</v>
      </c>
      <c r="D160" s="122">
        <v>1400</v>
      </c>
      <c r="E160" s="122">
        <v>1000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x14ac:dyDescent="0.25">
      <c r="A161" s="46"/>
      <c r="B161" s="120" t="s">
        <v>183</v>
      </c>
      <c r="C161" s="121">
        <v>0.25</v>
      </c>
      <c r="D161" s="122">
        <v>1700</v>
      </c>
      <c r="E161" s="122">
        <v>1400</v>
      </c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x14ac:dyDescent="0.25">
      <c r="A162" s="46"/>
      <c r="B162" s="120" t="s">
        <v>184</v>
      </c>
      <c r="C162" s="121">
        <v>0.24</v>
      </c>
      <c r="D162" s="122">
        <v>1000</v>
      </c>
      <c r="E162" s="122">
        <v>1600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x14ac:dyDescent="0.25">
      <c r="A163" s="46"/>
      <c r="B163" s="120" t="s">
        <v>185</v>
      </c>
      <c r="C163" s="121">
        <v>0.09</v>
      </c>
      <c r="D163" s="122">
        <v>300</v>
      </c>
      <c r="E163" s="122">
        <v>1600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x14ac:dyDescent="0.25">
      <c r="A164" s="46"/>
      <c r="B164" s="120" t="s">
        <v>186</v>
      </c>
      <c r="C164" s="121">
        <v>0.17</v>
      </c>
      <c r="D164" s="122">
        <v>700</v>
      </c>
      <c r="E164" s="122">
        <v>1600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x14ac:dyDescent="0.25">
      <c r="A165" s="46"/>
      <c r="B165" s="120" t="s">
        <v>187</v>
      </c>
      <c r="C165" s="121">
        <v>0.3</v>
      </c>
      <c r="D165" s="122">
        <v>1410</v>
      </c>
      <c r="E165" s="122">
        <v>1400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x14ac:dyDescent="0.25">
      <c r="A166" s="46"/>
      <c r="B166" s="120" t="s">
        <v>188</v>
      </c>
      <c r="C166" s="121">
        <v>0.3</v>
      </c>
      <c r="D166" s="122">
        <v>1450</v>
      </c>
      <c r="E166" s="122">
        <v>1600</v>
      </c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x14ac:dyDescent="0.25">
      <c r="A167" s="46"/>
      <c r="B167" s="120" t="s">
        <v>189</v>
      </c>
      <c r="C167" s="121">
        <v>0.2</v>
      </c>
      <c r="D167" s="122">
        <v>1200</v>
      </c>
      <c r="E167" s="122">
        <v>1200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x14ac:dyDescent="0.25">
      <c r="A168" s="46"/>
      <c r="B168" s="120" t="s">
        <v>190</v>
      </c>
      <c r="C168" s="121">
        <v>0.19</v>
      </c>
      <c r="D168" s="122">
        <v>1400</v>
      </c>
      <c r="E168" s="122">
        <v>1200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x14ac:dyDescent="0.25">
      <c r="A169" s="46"/>
      <c r="B169" s="120" t="s">
        <v>191</v>
      </c>
      <c r="C169" s="121">
        <v>0.25</v>
      </c>
      <c r="D169" s="122">
        <v>1200</v>
      </c>
      <c r="E169" s="122">
        <v>1800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x14ac:dyDescent="0.25">
      <c r="A170" s="46"/>
      <c r="B170" s="120" t="s">
        <v>192</v>
      </c>
      <c r="C170" s="121">
        <v>0.05</v>
      </c>
      <c r="D170" s="122">
        <v>70</v>
      </c>
      <c r="E170" s="122">
        <v>1500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x14ac:dyDescent="0.25">
      <c r="A171" s="46"/>
      <c r="B171" s="120" t="s">
        <v>193</v>
      </c>
      <c r="C171" s="121">
        <v>0.17</v>
      </c>
      <c r="D171" s="122">
        <v>1390</v>
      </c>
      <c r="E171" s="122">
        <v>900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x14ac:dyDescent="0.25">
      <c r="A172" s="46"/>
      <c r="B172" s="120" t="s">
        <v>194</v>
      </c>
      <c r="C172" s="121">
        <v>0.14000000000000001</v>
      </c>
      <c r="D172" s="122">
        <v>1200</v>
      </c>
      <c r="E172" s="122">
        <v>1000</v>
      </c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x14ac:dyDescent="0.25">
      <c r="A173" s="46"/>
      <c r="B173" s="120" t="s">
        <v>195</v>
      </c>
      <c r="C173" s="121">
        <v>0.25</v>
      </c>
      <c r="D173" s="122">
        <v>1200</v>
      </c>
      <c r="E173" s="122">
        <v>1800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x14ac:dyDescent="0.25">
      <c r="A174" s="46"/>
      <c r="B174" s="120" t="s">
        <v>196</v>
      </c>
      <c r="C174" s="121">
        <v>0.17</v>
      </c>
      <c r="D174" s="122">
        <v>1390</v>
      </c>
      <c r="E174" s="122">
        <v>960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x14ac:dyDescent="0.25">
      <c r="A175" s="46"/>
      <c r="B175" s="120" t="s">
        <v>197</v>
      </c>
      <c r="C175" s="121">
        <v>1.4</v>
      </c>
      <c r="D175" s="122">
        <v>2200</v>
      </c>
      <c r="E175" s="122">
        <v>750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x14ac:dyDescent="0.25">
      <c r="A176" s="46"/>
      <c r="B176" s="120" t="s">
        <v>198</v>
      </c>
      <c r="C176" s="121">
        <v>2.2999999999999998</v>
      </c>
      <c r="D176" s="122">
        <v>2300</v>
      </c>
      <c r="E176" s="122">
        <v>1000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x14ac:dyDescent="0.25">
      <c r="A177" s="46"/>
      <c r="B177" s="120" t="s">
        <v>199</v>
      </c>
      <c r="C177" s="121">
        <v>2.5</v>
      </c>
      <c r="D177" s="122">
        <v>2400</v>
      </c>
      <c r="E177" s="122">
        <v>1000</v>
      </c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x14ac:dyDescent="0.25">
      <c r="A178" s="46"/>
      <c r="B178" s="120" t="s">
        <v>200</v>
      </c>
      <c r="C178" s="121">
        <v>3.4000000000000002E-2</v>
      </c>
      <c r="D178" s="122">
        <v>60</v>
      </c>
      <c r="E178" s="122">
        <v>1030</v>
      </c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x14ac:dyDescent="0.25">
      <c r="A179" s="46"/>
      <c r="B179" s="120" t="s">
        <v>200</v>
      </c>
      <c r="C179" s="121">
        <v>0.04</v>
      </c>
      <c r="D179" s="122">
        <v>160</v>
      </c>
      <c r="E179" s="122">
        <v>1030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x14ac:dyDescent="0.25">
      <c r="A180" s="46"/>
      <c r="B180" s="120" t="s">
        <v>201</v>
      </c>
      <c r="C180" s="121">
        <v>1</v>
      </c>
      <c r="D180" s="122">
        <v>2000</v>
      </c>
      <c r="E180" s="122">
        <v>800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x14ac:dyDescent="0.25">
      <c r="A181" s="46"/>
      <c r="B181" s="120" t="s">
        <v>202</v>
      </c>
      <c r="C181" s="121">
        <v>1.5</v>
      </c>
      <c r="D181" s="122">
        <v>2100</v>
      </c>
      <c r="E181" s="122">
        <v>1000</v>
      </c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x14ac:dyDescent="0.25">
      <c r="A182" s="46"/>
      <c r="B182" s="120" t="s">
        <v>203</v>
      </c>
      <c r="C182" s="121">
        <v>0.17</v>
      </c>
      <c r="D182" s="122">
        <v>1200</v>
      </c>
      <c r="E182" s="122">
        <v>1400</v>
      </c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x14ac:dyDescent="0.25">
      <c r="A183" s="46"/>
      <c r="B183" s="120" t="s">
        <v>204</v>
      </c>
      <c r="C183" s="121">
        <v>2</v>
      </c>
      <c r="D183" s="122">
        <v>2000</v>
      </c>
      <c r="E183" s="122">
        <v>1000</v>
      </c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x14ac:dyDescent="0.25">
      <c r="A184" s="46"/>
      <c r="B184" s="120" t="s">
        <v>205</v>
      </c>
      <c r="C184" s="121">
        <v>2.2999999999999998</v>
      </c>
      <c r="D184" s="122">
        <v>2600</v>
      </c>
      <c r="E184" s="122">
        <v>1000</v>
      </c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x14ac:dyDescent="0.25">
      <c r="A185" s="46"/>
      <c r="B185" s="120" t="s">
        <v>206</v>
      </c>
      <c r="C185" s="121">
        <v>0.13</v>
      </c>
      <c r="D185" s="122">
        <v>720</v>
      </c>
      <c r="E185" s="122">
        <v>1000</v>
      </c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x14ac:dyDescent="0.25">
      <c r="A186" s="46"/>
      <c r="B186" s="120" t="s">
        <v>207</v>
      </c>
      <c r="C186" s="121">
        <v>0.12</v>
      </c>
      <c r="D186" s="122">
        <v>750</v>
      </c>
      <c r="E186" s="122">
        <v>1000</v>
      </c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x14ac:dyDescent="0.25">
      <c r="A187" s="46"/>
      <c r="B187" s="120" t="s">
        <v>208</v>
      </c>
      <c r="C187" s="121">
        <v>0.5</v>
      </c>
      <c r="D187" s="122">
        <v>1450</v>
      </c>
      <c r="E187" s="122">
        <v>1000</v>
      </c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x14ac:dyDescent="0.25">
      <c r="A188" s="46"/>
      <c r="B188" s="120" t="s">
        <v>209</v>
      </c>
      <c r="C188" s="121">
        <v>0.35</v>
      </c>
      <c r="D188" s="122">
        <v>1200</v>
      </c>
      <c r="E188" s="122">
        <v>1000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x14ac:dyDescent="0.25">
      <c r="A189" s="46"/>
      <c r="B189" s="120" t="s">
        <v>210</v>
      </c>
      <c r="C189" s="121">
        <v>0.05</v>
      </c>
      <c r="D189" s="122">
        <v>100</v>
      </c>
      <c r="E189" s="122">
        <v>2000</v>
      </c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x14ac:dyDescent="0.25">
      <c r="A190" s="46"/>
      <c r="B190" s="120" t="s">
        <v>211</v>
      </c>
      <c r="C190" s="121">
        <v>0.6</v>
      </c>
      <c r="D190" s="122">
        <v>500</v>
      </c>
      <c r="E190" s="122">
        <v>2000</v>
      </c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x14ac:dyDescent="0.25">
      <c r="A191" s="46"/>
      <c r="B191" s="120" t="s">
        <v>212</v>
      </c>
      <c r="C191" s="121">
        <v>1</v>
      </c>
      <c r="D191" s="122">
        <v>2500</v>
      </c>
      <c r="E191" s="122">
        <v>750</v>
      </c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x14ac:dyDescent="0.25">
      <c r="A192" s="46"/>
      <c r="B192" s="120" t="s">
        <v>213</v>
      </c>
      <c r="C192" s="121">
        <v>17</v>
      </c>
      <c r="D192" s="122">
        <v>7900</v>
      </c>
      <c r="E192" s="122">
        <v>460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x14ac:dyDescent="0.25">
      <c r="A193" s="46"/>
      <c r="B193" s="120" t="s">
        <v>214</v>
      </c>
      <c r="C193" s="121">
        <v>50</v>
      </c>
      <c r="D193" s="122">
        <v>7800</v>
      </c>
      <c r="E193" s="122">
        <v>450</v>
      </c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x14ac:dyDescent="0.25">
      <c r="A194" s="46"/>
      <c r="B194" s="120" t="s">
        <v>215</v>
      </c>
      <c r="C194" s="121">
        <v>1</v>
      </c>
      <c r="D194" s="122">
        <v>2000</v>
      </c>
      <c r="E194" s="122">
        <v>800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x14ac:dyDescent="0.25">
      <c r="A195" s="46"/>
      <c r="B195" s="120" t="s">
        <v>216</v>
      </c>
      <c r="C195" s="121">
        <v>1.5</v>
      </c>
      <c r="D195" s="122">
        <v>2100</v>
      </c>
      <c r="E195" s="122">
        <v>1000</v>
      </c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x14ac:dyDescent="0.25">
      <c r="A196" s="46"/>
      <c r="B196" s="120" t="s">
        <v>217</v>
      </c>
      <c r="C196" s="121">
        <v>6.5000000000000002E-2</v>
      </c>
      <c r="D196" s="122">
        <v>400</v>
      </c>
      <c r="E196" s="122">
        <v>1500</v>
      </c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x14ac:dyDescent="0.25">
      <c r="A197" s="46"/>
      <c r="B197" s="120" t="s">
        <v>218</v>
      </c>
      <c r="C197" s="121">
        <v>0.13</v>
      </c>
      <c r="D197" s="122">
        <v>500</v>
      </c>
      <c r="E197" s="122">
        <v>1600</v>
      </c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x14ac:dyDescent="0.25">
      <c r="A198" s="46"/>
      <c r="B198" s="120" t="s">
        <v>219</v>
      </c>
      <c r="C198" s="121">
        <v>0.18</v>
      </c>
      <c r="D198" s="122">
        <v>700</v>
      </c>
      <c r="E198" s="122">
        <v>1600</v>
      </c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x14ac:dyDescent="0.25">
      <c r="A199" s="46"/>
      <c r="B199" s="120" t="s">
        <v>220</v>
      </c>
      <c r="C199" s="121">
        <v>0.1</v>
      </c>
      <c r="D199" s="122">
        <v>270</v>
      </c>
      <c r="E199" s="122">
        <v>1400</v>
      </c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x14ac:dyDescent="0.25">
      <c r="A200" s="46"/>
      <c r="B200" s="120" t="s">
        <v>221</v>
      </c>
      <c r="C200" s="121">
        <v>0.05</v>
      </c>
      <c r="D200" s="122">
        <v>120</v>
      </c>
      <c r="E200" s="122">
        <v>1300</v>
      </c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x14ac:dyDescent="0.25">
      <c r="A201" s="46"/>
      <c r="B201" s="120" t="s">
        <v>222</v>
      </c>
      <c r="C201" s="121">
        <v>0.06</v>
      </c>
      <c r="D201" s="122">
        <v>200</v>
      </c>
      <c r="E201" s="122">
        <v>1300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x14ac:dyDescent="0.25">
      <c r="A202" s="46"/>
      <c r="B202" s="120" t="s">
        <v>223</v>
      </c>
      <c r="C202" s="121">
        <v>0.6</v>
      </c>
      <c r="D202" s="122">
        <v>1000</v>
      </c>
      <c r="E202" s="122">
        <v>4190</v>
      </c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x14ac:dyDescent="0.25">
      <c r="A203" s="46"/>
      <c r="B203" s="120" t="s">
        <v>224</v>
      </c>
      <c r="C203" s="121">
        <v>0.13</v>
      </c>
      <c r="D203" s="122">
        <v>500</v>
      </c>
      <c r="E203" s="122">
        <v>1600</v>
      </c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x14ac:dyDescent="0.25">
      <c r="A204" s="46"/>
      <c r="B204" s="120" t="s">
        <v>225</v>
      </c>
      <c r="C204" s="121">
        <v>0.18</v>
      </c>
      <c r="D204" s="122">
        <v>700</v>
      </c>
      <c r="E204" s="122">
        <v>1600</v>
      </c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x14ac:dyDescent="0.25">
      <c r="A205" s="46"/>
      <c r="B205" s="120" t="s">
        <v>226</v>
      </c>
      <c r="C205" s="121">
        <v>4.4999999999999998E-2</v>
      </c>
      <c r="D205" s="122">
        <v>150</v>
      </c>
      <c r="E205" s="122">
        <v>2500</v>
      </c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x14ac:dyDescent="0.25">
      <c r="A206" s="46"/>
      <c r="B206" s="120" t="s">
        <v>226</v>
      </c>
      <c r="C206" s="121">
        <v>0.06</v>
      </c>
      <c r="D206" s="122">
        <v>300</v>
      </c>
      <c r="E206" s="122">
        <v>2500</v>
      </c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x14ac:dyDescent="0.25">
      <c r="A207" s="46"/>
      <c r="B207" s="120" t="s">
        <v>227</v>
      </c>
      <c r="C207" s="121">
        <v>0.1</v>
      </c>
      <c r="D207" s="122">
        <v>600</v>
      </c>
      <c r="E207" s="122">
        <v>1470</v>
      </c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x14ac:dyDescent="0.25">
      <c r="A208" s="46"/>
      <c r="B208" s="120" t="s">
        <v>228</v>
      </c>
      <c r="C208" s="121">
        <v>0.125</v>
      </c>
      <c r="D208" s="122">
        <v>600</v>
      </c>
      <c r="E208" s="122">
        <v>1470</v>
      </c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x14ac:dyDescent="0.25">
      <c r="A209" s="46"/>
      <c r="B209" s="120" t="s">
        <v>229</v>
      </c>
      <c r="C209" s="121">
        <v>2.9000000000000001E-2</v>
      </c>
      <c r="D209" s="122">
        <v>35</v>
      </c>
      <c r="E209" s="122">
        <v>1450</v>
      </c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x14ac:dyDescent="0.25">
      <c r="A210" s="46"/>
      <c r="B210" s="120" t="s">
        <v>230</v>
      </c>
      <c r="C210" s="121">
        <v>3.1E-2</v>
      </c>
      <c r="D210" s="122">
        <v>35</v>
      </c>
      <c r="E210" s="122">
        <v>1450</v>
      </c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x14ac:dyDescent="0.25">
      <c r="A211" s="46"/>
      <c r="B211" s="120" t="s">
        <v>231</v>
      </c>
      <c r="C211" s="121">
        <v>3.3000000000000002E-2</v>
      </c>
      <c r="D211" s="122">
        <v>35</v>
      </c>
      <c r="E211" s="122">
        <v>1450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x14ac:dyDescent="0.25">
      <c r="A212" s="46"/>
      <c r="B212" s="120" t="s">
        <v>232</v>
      </c>
      <c r="C212" s="121">
        <v>3.5000000000000003E-2</v>
      </c>
      <c r="D212" s="122">
        <v>35</v>
      </c>
      <c r="E212" s="122">
        <v>1450</v>
      </c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x14ac:dyDescent="0.25">
      <c r="A213" s="46"/>
      <c r="B213" s="120" t="s">
        <v>233</v>
      </c>
      <c r="C213" s="121">
        <v>3.6999999999999998E-2</v>
      </c>
      <c r="D213" s="122">
        <v>35</v>
      </c>
      <c r="E213" s="122">
        <v>1450</v>
      </c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x14ac:dyDescent="0.25">
      <c r="A214" s="46"/>
      <c r="B214" s="120" t="s">
        <v>234</v>
      </c>
      <c r="C214" s="121">
        <v>3.9E-2</v>
      </c>
      <c r="D214" s="122">
        <v>35</v>
      </c>
      <c r="E214" s="122">
        <v>1450</v>
      </c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x14ac:dyDescent="0.25">
      <c r="A215" s="46"/>
      <c r="B215" s="123" t="s">
        <v>235</v>
      </c>
      <c r="C215" s="124">
        <v>121</v>
      </c>
      <c r="D215" s="125">
        <v>7100</v>
      </c>
      <c r="E215" s="125">
        <v>387</v>
      </c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x14ac:dyDescent="0.25">
      <c r="A216" s="46"/>
      <c r="B216" s="46"/>
      <c r="C216" s="116"/>
      <c r="D216" s="116"/>
      <c r="E216" s="11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x14ac:dyDescent="0.25">
      <c r="A217" s="46"/>
      <c r="B217" s="46"/>
      <c r="C217" s="116"/>
      <c r="D217" s="116"/>
      <c r="E217" s="11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x14ac:dyDescent="0.25">
      <c r="A218" s="46"/>
      <c r="B218" s="46"/>
      <c r="C218" s="116"/>
      <c r="D218" s="116"/>
      <c r="E218" s="11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x14ac:dyDescent="0.25">
      <c r="A219" s="46"/>
      <c r="B219" s="46"/>
      <c r="C219" s="116"/>
      <c r="D219" s="116"/>
      <c r="E219" s="11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x14ac:dyDescent="0.25">
      <c r="A220" s="46"/>
      <c r="B220" s="46"/>
      <c r="C220" s="116"/>
      <c r="D220" s="116"/>
      <c r="E220" s="11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x14ac:dyDescent="0.25">
      <c r="A221" s="46"/>
      <c r="B221" s="46"/>
      <c r="C221" s="116"/>
      <c r="D221" s="116"/>
      <c r="E221" s="11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x14ac:dyDescent="0.25">
      <c r="A222" s="46"/>
      <c r="B222" s="46"/>
      <c r="C222" s="116"/>
      <c r="D222" s="116"/>
      <c r="E222" s="11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x14ac:dyDescent="0.25">
      <c r="A223" s="46"/>
      <c r="B223" s="46"/>
      <c r="C223" s="116"/>
      <c r="D223" s="116"/>
      <c r="E223" s="11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x14ac:dyDescent="0.25">
      <c r="A224" s="46"/>
      <c r="B224" s="46"/>
      <c r="C224" s="116"/>
      <c r="D224" s="116"/>
      <c r="E224" s="11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x14ac:dyDescent="0.25">
      <c r="A225" s="46"/>
      <c r="B225" s="46"/>
      <c r="C225" s="116"/>
      <c r="D225" s="116"/>
      <c r="E225" s="11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x14ac:dyDescent="0.25">
      <c r="A226" s="46"/>
      <c r="B226" s="46"/>
      <c r="C226" s="116"/>
      <c r="D226" s="116"/>
      <c r="E226" s="11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x14ac:dyDescent="0.25">
      <c r="A227" s="46"/>
      <c r="B227" s="46"/>
      <c r="C227" s="116"/>
      <c r="D227" s="116"/>
      <c r="E227" s="11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x14ac:dyDescent="0.25">
      <c r="A228" s="46"/>
      <c r="B228" s="46"/>
      <c r="C228" s="116"/>
      <c r="D228" s="116"/>
      <c r="E228" s="11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x14ac:dyDescent="0.25">
      <c r="A229" s="46"/>
      <c r="B229" s="46"/>
      <c r="C229" s="116"/>
      <c r="D229" s="116"/>
      <c r="E229" s="11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x14ac:dyDescent="0.25">
      <c r="A230" s="46"/>
      <c r="B230" s="46"/>
      <c r="C230" s="116"/>
      <c r="D230" s="116"/>
      <c r="E230" s="11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x14ac:dyDescent="0.25">
      <c r="A231" s="46"/>
      <c r="B231" s="46"/>
      <c r="C231" s="116"/>
      <c r="D231" s="116"/>
      <c r="E231" s="11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x14ac:dyDescent="0.25">
      <c r="A232" s="46"/>
      <c r="B232" s="46"/>
      <c r="C232" s="116"/>
      <c r="D232" s="116"/>
      <c r="E232" s="11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x14ac:dyDescent="0.25">
      <c r="A233" s="46"/>
      <c r="B233" s="46"/>
      <c r="C233" s="116"/>
      <c r="D233" s="116"/>
      <c r="E233" s="11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x14ac:dyDescent="0.25">
      <c r="A234" s="46"/>
      <c r="B234" s="46"/>
      <c r="C234" s="116"/>
      <c r="D234" s="116"/>
      <c r="E234" s="11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x14ac:dyDescent="0.25">
      <c r="A235" s="46"/>
      <c r="B235" s="46"/>
      <c r="C235" s="116"/>
      <c r="D235" s="116"/>
      <c r="E235" s="11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x14ac:dyDescent="0.25">
      <c r="A236" s="46"/>
      <c r="B236" s="46"/>
      <c r="C236" s="116"/>
      <c r="D236" s="116"/>
      <c r="E236" s="11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x14ac:dyDescent="0.25">
      <c r="A237" s="46"/>
      <c r="B237" s="46"/>
      <c r="C237" s="116"/>
      <c r="D237" s="116"/>
      <c r="E237" s="11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x14ac:dyDescent="0.25">
      <c r="A238" s="46"/>
      <c r="B238" s="46"/>
      <c r="C238" s="116"/>
      <c r="D238" s="116"/>
      <c r="E238" s="11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x14ac:dyDescent="0.25">
      <c r="A239" s="46"/>
      <c r="B239" s="46"/>
      <c r="C239" s="116"/>
      <c r="D239" s="116"/>
      <c r="E239" s="11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1:52" x14ac:dyDescent="0.25">
      <c r="A240" s="46"/>
      <c r="B240" s="46"/>
      <c r="C240" s="116"/>
      <c r="D240" s="116"/>
      <c r="E240" s="11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</row>
    <row r="241" spans="1:52" x14ac:dyDescent="0.25">
      <c r="A241" s="46"/>
      <c r="B241" s="46"/>
      <c r="C241" s="116"/>
      <c r="D241" s="116"/>
      <c r="E241" s="11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</row>
    <row r="242" spans="1:52" x14ac:dyDescent="0.25">
      <c r="A242" s="46"/>
      <c r="B242" s="46"/>
      <c r="C242" s="116"/>
      <c r="D242" s="116"/>
      <c r="E242" s="11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</row>
    <row r="243" spans="1:52" x14ac:dyDescent="0.25">
      <c r="A243" s="46"/>
      <c r="B243" s="46"/>
      <c r="C243" s="116"/>
      <c r="D243" s="116"/>
      <c r="E243" s="11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</row>
    <row r="244" spans="1:52" x14ac:dyDescent="0.25">
      <c r="A244" s="46"/>
      <c r="B244" s="46"/>
      <c r="C244" s="116"/>
      <c r="D244" s="116"/>
      <c r="E244" s="11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</row>
    <row r="245" spans="1:52" x14ac:dyDescent="0.25">
      <c r="A245" s="46"/>
      <c r="B245" s="46"/>
      <c r="C245" s="116"/>
      <c r="D245" s="116"/>
      <c r="E245" s="11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</row>
    <row r="246" spans="1:52" x14ac:dyDescent="0.25">
      <c r="A246" s="46"/>
      <c r="B246" s="46"/>
      <c r="C246" s="116"/>
      <c r="D246" s="116"/>
      <c r="E246" s="11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</row>
    <row r="247" spans="1:52" x14ac:dyDescent="0.25">
      <c r="A247" s="46"/>
      <c r="B247" s="46"/>
      <c r="C247" s="116"/>
      <c r="D247" s="116"/>
      <c r="E247" s="11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1:52" x14ac:dyDescent="0.25">
      <c r="A248" s="46"/>
      <c r="B248" s="46"/>
      <c r="C248" s="116"/>
      <c r="D248" s="116"/>
      <c r="E248" s="11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1:52" x14ac:dyDescent="0.25">
      <c r="A249" s="46"/>
      <c r="B249" s="46"/>
      <c r="C249" s="116"/>
      <c r="D249" s="116"/>
      <c r="E249" s="11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1:52" x14ac:dyDescent="0.25">
      <c r="A250" s="46"/>
      <c r="B250" s="46"/>
      <c r="C250" s="116"/>
      <c r="D250" s="116"/>
      <c r="E250" s="11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x14ac:dyDescent="0.25">
      <c r="A251" s="46"/>
      <c r="B251" s="46"/>
      <c r="C251" s="116"/>
      <c r="D251" s="116"/>
      <c r="E251" s="11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</row>
    <row r="252" spans="1:52" x14ac:dyDescent="0.25">
      <c r="A252" s="46"/>
      <c r="B252" s="46"/>
      <c r="C252" s="116"/>
      <c r="D252" s="116"/>
      <c r="E252" s="11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</row>
    <row r="253" spans="1:52" x14ac:dyDescent="0.25">
      <c r="A253" s="46"/>
      <c r="B253" s="46"/>
      <c r="C253" s="116"/>
      <c r="D253" s="116"/>
      <c r="E253" s="11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</row>
    <row r="254" spans="1:52" x14ac:dyDescent="0.25">
      <c r="A254" s="46"/>
      <c r="B254" s="46"/>
      <c r="C254" s="116"/>
      <c r="D254" s="116"/>
      <c r="E254" s="11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</row>
    <row r="255" spans="1:52" x14ac:dyDescent="0.25">
      <c r="A255" s="46"/>
      <c r="B255" s="46"/>
      <c r="C255" s="116"/>
      <c r="D255" s="116"/>
      <c r="E255" s="11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</row>
    <row r="256" spans="1:52" x14ac:dyDescent="0.25">
      <c r="A256" s="46"/>
      <c r="B256" s="46"/>
      <c r="C256" s="116"/>
      <c r="D256" s="116"/>
      <c r="E256" s="11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</row>
    <row r="257" spans="1:52" x14ac:dyDescent="0.25">
      <c r="A257" s="46"/>
      <c r="B257" s="46"/>
      <c r="C257" s="116"/>
      <c r="D257" s="116"/>
      <c r="E257" s="11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</row>
    <row r="258" spans="1:52" x14ac:dyDescent="0.25">
      <c r="A258" s="46"/>
      <c r="B258" s="46"/>
      <c r="C258" s="116"/>
      <c r="D258" s="116"/>
      <c r="E258" s="11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</row>
    <row r="259" spans="1:52" x14ac:dyDescent="0.25">
      <c r="A259" s="46"/>
      <c r="B259" s="46"/>
      <c r="C259" s="116"/>
      <c r="D259" s="116"/>
      <c r="E259" s="11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</row>
    <row r="260" spans="1:52" x14ac:dyDescent="0.25">
      <c r="A260" s="46"/>
      <c r="B260" s="46"/>
      <c r="C260" s="116"/>
      <c r="D260" s="116"/>
      <c r="E260" s="11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</row>
    <row r="261" spans="1:52" x14ac:dyDescent="0.25">
      <c r="A261" s="46"/>
      <c r="B261" s="46"/>
      <c r="C261" s="116"/>
      <c r="D261" s="116"/>
      <c r="E261" s="11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</row>
    <row r="262" spans="1:52" x14ac:dyDescent="0.25">
      <c r="A262" s="46"/>
      <c r="B262" s="46"/>
      <c r="C262" s="116"/>
      <c r="D262" s="116"/>
      <c r="E262" s="11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</row>
    <row r="263" spans="1:52" x14ac:dyDescent="0.25">
      <c r="A263" s="46"/>
      <c r="B263" s="46"/>
      <c r="C263" s="116"/>
      <c r="D263" s="116"/>
      <c r="E263" s="11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</row>
    <row r="264" spans="1:52" x14ac:dyDescent="0.25">
      <c r="A264" s="46"/>
      <c r="B264" s="46"/>
      <c r="C264" s="116"/>
      <c r="D264" s="116"/>
      <c r="E264" s="11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</row>
    <row r="265" spans="1:52" x14ac:dyDescent="0.25">
      <c r="A265" s="46"/>
      <c r="B265" s="46"/>
      <c r="C265" s="116"/>
      <c r="D265" s="116"/>
      <c r="E265" s="11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</row>
    <row r="266" spans="1:52" x14ac:dyDescent="0.25">
      <c r="A266" s="46"/>
      <c r="B266" s="46"/>
      <c r="C266" s="116"/>
      <c r="D266" s="116"/>
      <c r="E266" s="11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x14ac:dyDescent="0.25">
      <c r="A267" s="46"/>
      <c r="B267" s="46"/>
      <c r="C267" s="116"/>
      <c r="D267" s="116"/>
      <c r="E267" s="11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</row>
    <row r="268" spans="1:52" x14ac:dyDescent="0.25">
      <c r="A268" s="46"/>
      <c r="B268" s="46"/>
      <c r="C268" s="116"/>
      <c r="D268" s="116"/>
      <c r="E268" s="11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</row>
    <row r="269" spans="1:52" x14ac:dyDescent="0.25">
      <c r="A269" s="46"/>
      <c r="B269" s="46"/>
      <c r="C269" s="116"/>
      <c r="D269" s="116"/>
      <c r="E269" s="11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</row>
    <row r="270" spans="1:52" x14ac:dyDescent="0.25">
      <c r="A270" s="46"/>
      <c r="B270" s="46"/>
      <c r="C270" s="116"/>
      <c r="D270" s="116"/>
      <c r="E270" s="11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</row>
    <row r="271" spans="1:52" x14ac:dyDescent="0.25">
      <c r="A271" s="46"/>
      <c r="B271" s="46"/>
      <c r="C271" s="116"/>
      <c r="D271" s="116"/>
      <c r="E271" s="11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</row>
    <row r="272" spans="1:52" x14ac:dyDescent="0.25">
      <c r="A272" s="46"/>
      <c r="B272" s="46"/>
      <c r="C272" s="116"/>
      <c r="D272" s="116"/>
      <c r="E272" s="11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</row>
    <row r="273" spans="1:52" x14ac:dyDescent="0.25">
      <c r="A273" s="46"/>
      <c r="B273" s="46"/>
      <c r="C273" s="116"/>
      <c r="D273" s="116"/>
      <c r="E273" s="11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</row>
    <row r="274" spans="1:52" x14ac:dyDescent="0.25">
      <c r="A274" s="46"/>
      <c r="B274" s="46"/>
      <c r="C274" s="116"/>
      <c r="D274" s="116"/>
      <c r="E274" s="11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</row>
    <row r="275" spans="1:52" x14ac:dyDescent="0.25">
      <c r="A275" s="46"/>
      <c r="B275" s="46"/>
      <c r="C275" s="116"/>
      <c r="D275" s="116"/>
      <c r="E275" s="11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</row>
    <row r="276" spans="1:52" x14ac:dyDescent="0.25">
      <c r="A276" s="46"/>
      <c r="B276" s="46"/>
      <c r="C276" s="116"/>
      <c r="D276" s="116"/>
      <c r="E276" s="11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</row>
    <row r="277" spans="1:52" x14ac:dyDescent="0.25">
      <c r="A277" s="46"/>
      <c r="B277" s="46"/>
      <c r="C277" s="116"/>
      <c r="D277" s="116"/>
      <c r="E277" s="11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</row>
    <row r="278" spans="1:52" x14ac:dyDescent="0.25">
      <c r="A278" s="46"/>
      <c r="B278" s="46"/>
      <c r="C278" s="116"/>
      <c r="D278" s="116"/>
      <c r="E278" s="11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</row>
    <row r="279" spans="1:52" x14ac:dyDescent="0.25">
      <c r="A279" s="46"/>
      <c r="B279" s="46"/>
      <c r="C279" s="116"/>
      <c r="D279" s="116"/>
      <c r="E279" s="11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</row>
    <row r="280" spans="1:52" x14ac:dyDescent="0.25">
      <c r="A280" s="46"/>
      <c r="B280" s="46"/>
      <c r="C280" s="116"/>
      <c r="D280" s="116"/>
      <c r="E280" s="11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</row>
    <row r="281" spans="1:52" x14ac:dyDescent="0.25">
      <c r="A281" s="46"/>
      <c r="B281" s="46"/>
      <c r="C281" s="116"/>
      <c r="D281" s="116"/>
      <c r="E281" s="11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</row>
    <row r="282" spans="1:52" x14ac:dyDescent="0.25">
      <c r="A282" s="46"/>
      <c r="B282" s="46"/>
      <c r="C282" s="116"/>
      <c r="D282" s="116"/>
      <c r="E282" s="11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</row>
    <row r="283" spans="1:52" x14ac:dyDescent="0.25">
      <c r="A283" s="46"/>
      <c r="B283" s="46"/>
      <c r="C283" s="116"/>
      <c r="D283" s="116"/>
      <c r="E283" s="11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</row>
    <row r="284" spans="1:52" x14ac:dyDescent="0.25">
      <c r="A284" s="46"/>
      <c r="B284" s="46"/>
      <c r="C284" s="116"/>
      <c r="D284" s="116"/>
      <c r="E284" s="11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</row>
    <row r="285" spans="1:52" x14ac:dyDescent="0.25">
      <c r="A285" s="46"/>
      <c r="B285" s="46"/>
      <c r="C285" s="116"/>
      <c r="D285" s="116"/>
      <c r="E285" s="11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</row>
    <row r="286" spans="1:52" x14ac:dyDescent="0.25">
      <c r="A286" s="46"/>
      <c r="B286" s="46"/>
      <c r="C286" s="116"/>
      <c r="D286" s="116"/>
      <c r="E286" s="11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</row>
    <row r="287" spans="1:52" x14ac:dyDescent="0.25">
      <c r="A287" s="46"/>
      <c r="B287" s="46"/>
      <c r="C287" s="116"/>
      <c r="D287" s="116"/>
      <c r="E287" s="11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</row>
    <row r="288" spans="1:52" x14ac:dyDescent="0.25">
      <c r="A288" s="46"/>
      <c r="B288" s="46"/>
      <c r="C288" s="116"/>
      <c r="D288" s="116"/>
      <c r="E288" s="11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</row>
    <row r="289" spans="1:52" x14ac:dyDescent="0.25">
      <c r="A289" s="46"/>
      <c r="B289" s="46"/>
      <c r="C289" s="116"/>
      <c r="D289" s="116"/>
      <c r="E289" s="11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</row>
    <row r="290" spans="1:52" x14ac:dyDescent="0.25">
      <c r="A290" s="46"/>
      <c r="B290" s="46"/>
      <c r="C290" s="116"/>
      <c r="D290" s="116"/>
      <c r="E290" s="11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</row>
    <row r="291" spans="1:52" x14ac:dyDescent="0.25">
      <c r="A291" s="46"/>
      <c r="B291" s="46"/>
      <c r="C291" s="116"/>
      <c r="D291" s="116"/>
      <c r="E291" s="11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</row>
    <row r="292" spans="1:52" x14ac:dyDescent="0.25">
      <c r="A292" s="46"/>
      <c r="B292" s="46"/>
      <c r="C292" s="116"/>
      <c r="D292" s="116"/>
      <c r="E292" s="11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</row>
    <row r="293" spans="1:52" x14ac:dyDescent="0.25">
      <c r="A293" s="46"/>
      <c r="B293" s="46"/>
      <c r="C293" s="116"/>
      <c r="D293" s="116"/>
      <c r="E293" s="11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</row>
    <row r="294" spans="1:52" x14ac:dyDescent="0.25">
      <c r="A294" s="46"/>
      <c r="B294" s="46"/>
      <c r="C294" s="116"/>
      <c r="D294" s="116"/>
      <c r="E294" s="11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</row>
    <row r="295" spans="1:52" x14ac:dyDescent="0.25">
      <c r="A295" s="46"/>
      <c r="B295" s="46"/>
      <c r="C295" s="116"/>
      <c r="D295" s="116"/>
      <c r="E295" s="11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</row>
    <row r="296" spans="1:52" x14ac:dyDescent="0.25">
      <c r="A296" s="46"/>
      <c r="B296" s="46"/>
      <c r="C296" s="116"/>
      <c r="D296" s="116"/>
      <c r="E296" s="11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</row>
    <row r="297" spans="1:52" x14ac:dyDescent="0.25">
      <c r="A297" s="46"/>
      <c r="B297" s="46"/>
      <c r="C297" s="116"/>
      <c r="D297" s="116"/>
      <c r="E297" s="11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</row>
    <row r="298" spans="1:52" x14ac:dyDescent="0.25">
      <c r="A298" s="46"/>
      <c r="B298" s="46"/>
      <c r="C298" s="116"/>
      <c r="D298" s="116"/>
      <c r="E298" s="11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</row>
    <row r="299" spans="1:52" x14ac:dyDescent="0.25">
      <c r="A299" s="46"/>
      <c r="B299" s="46"/>
      <c r="C299" s="116"/>
      <c r="D299" s="116"/>
      <c r="E299" s="11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</row>
    <row r="300" spans="1:52" x14ac:dyDescent="0.25">
      <c r="A300" s="46"/>
      <c r="B300" s="46"/>
      <c r="C300" s="116"/>
      <c r="D300" s="116"/>
      <c r="E300" s="11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</row>
    <row r="301" spans="1:52" x14ac:dyDescent="0.25">
      <c r="A301" s="46"/>
      <c r="B301" s="46"/>
      <c r="C301" s="116"/>
      <c r="D301" s="116"/>
      <c r="E301" s="11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</row>
    <row r="302" spans="1:52" x14ac:dyDescent="0.25">
      <c r="A302" s="46"/>
      <c r="B302" s="46"/>
      <c r="C302" s="116"/>
      <c r="D302" s="116"/>
      <c r="E302" s="11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</row>
    <row r="303" spans="1:52" x14ac:dyDescent="0.25">
      <c r="A303" s="46"/>
      <c r="B303" s="46"/>
      <c r="C303" s="116"/>
      <c r="D303" s="116"/>
      <c r="E303" s="11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</row>
    <row r="304" spans="1:52" x14ac:dyDescent="0.25">
      <c r="A304" s="46"/>
      <c r="B304" s="46"/>
      <c r="C304" s="116"/>
      <c r="D304" s="116"/>
      <c r="E304" s="11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</row>
    <row r="305" spans="1:52" x14ac:dyDescent="0.25">
      <c r="A305" s="46"/>
      <c r="B305" s="46"/>
      <c r="C305" s="116"/>
      <c r="D305" s="116"/>
      <c r="E305" s="11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</row>
    <row r="306" spans="1:52" x14ac:dyDescent="0.25">
      <c r="A306" s="46"/>
      <c r="B306" s="46"/>
      <c r="C306" s="116"/>
      <c r="D306" s="116"/>
      <c r="E306" s="11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</row>
    <row r="307" spans="1:52" x14ac:dyDescent="0.25">
      <c r="A307" s="46"/>
      <c r="B307" s="46"/>
      <c r="C307" s="116"/>
      <c r="D307" s="116"/>
      <c r="E307" s="11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</row>
    <row r="308" spans="1:52" x14ac:dyDescent="0.25">
      <c r="A308" s="46"/>
      <c r="B308" s="46"/>
      <c r="C308" s="116"/>
      <c r="D308" s="116"/>
      <c r="E308" s="11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</row>
    <row r="309" spans="1:52" x14ac:dyDescent="0.25">
      <c r="A309" s="46"/>
      <c r="B309" s="46"/>
      <c r="C309" s="116"/>
      <c r="D309" s="116"/>
      <c r="E309" s="11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</row>
    <row r="310" spans="1:52" x14ac:dyDescent="0.25">
      <c r="A310" s="46"/>
      <c r="B310" s="46"/>
      <c r="C310" s="116"/>
      <c r="D310" s="116"/>
      <c r="E310" s="11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</row>
    <row r="311" spans="1:52" x14ac:dyDescent="0.25">
      <c r="A311" s="46"/>
      <c r="B311" s="46"/>
      <c r="C311" s="116"/>
      <c r="D311" s="116"/>
      <c r="E311" s="11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</row>
    <row r="312" spans="1:52" x14ac:dyDescent="0.25">
      <c r="A312" s="46"/>
      <c r="B312" s="46"/>
      <c r="C312" s="116"/>
      <c r="D312" s="116"/>
      <c r="E312" s="11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</row>
    <row r="313" spans="1:52" x14ac:dyDescent="0.25">
      <c r="A313" s="46"/>
      <c r="B313" s="46"/>
      <c r="C313" s="116"/>
      <c r="D313" s="116"/>
      <c r="E313" s="11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</row>
    <row r="314" spans="1:52" x14ac:dyDescent="0.25">
      <c r="A314" s="46"/>
      <c r="B314" s="46"/>
      <c r="C314" s="116"/>
      <c r="D314" s="116"/>
      <c r="E314" s="11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</row>
    <row r="315" spans="1:52" x14ac:dyDescent="0.25">
      <c r="A315" s="46"/>
      <c r="B315" s="46"/>
      <c r="C315" s="116"/>
      <c r="D315" s="116"/>
      <c r="E315" s="11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</row>
    <row r="316" spans="1:52" x14ac:dyDescent="0.25">
      <c r="A316" s="46"/>
      <c r="B316" s="46"/>
      <c r="C316" s="116"/>
      <c r="D316" s="116"/>
      <c r="E316" s="11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</row>
    <row r="317" spans="1:52" x14ac:dyDescent="0.25">
      <c r="A317" s="46"/>
      <c r="B317" s="46"/>
      <c r="C317" s="116"/>
      <c r="D317" s="116"/>
      <c r="E317" s="11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</row>
    <row r="318" spans="1:52" x14ac:dyDescent="0.25">
      <c r="A318" s="46"/>
      <c r="B318" s="46"/>
      <c r="C318" s="116"/>
      <c r="D318" s="116"/>
      <c r="E318" s="11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</row>
    <row r="319" spans="1:52" x14ac:dyDescent="0.25">
      <c r="A319" s="46"/>
      <c r="B319" s="46"/>
      <c r="C319" s="116"/>
      <c r="D319" s="116"/>
      <c r="E319" s="11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</row>
    <row r="320" spans="1:52" x14ac:dyDescent="0.25">
      <c r="A320" s="46"/>
      <c r="B320" s="46"/>
      <c r="C320" s="116"/>
      <c r="D320" s="116"/>
      <c r="E320" s="11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</row>
    <row r="321" spans="1:52" x14ac:dyDescent="0.25">
      <c r="A321" s="46"/>
      <c r="B321" s="46"/>
      <c r="C321" s="116"/>
      <c r="D321" s="116"/>
      <c r="E321" s="11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</row>
    <row r="322" spans="1:52" x14ac:dyDescent="0.25">
      <c r="A322" s="46"/>
      <c r="B322" s="46"/>
      <c r="C322" s="116"/>
      <c r="D322" s="116"/>
      <c r="E322" s="11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</row>
    <row r="323" spans="1:52" x14ac:dyDescent="0.25">
      <c r="A323" s="46"/>
      <c r="B323" s="46"/>
      <c r="C323" s="116"/>
      <c r="D323" s="116"/>
      <c r="E323" s="11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</row>
    <row r="324" spans="1:52" x14ac:dyDescent="0.25">
      <c r="A324" s="46"/>
      <c r="B324" s="46"/>
      <c r="C324" s="116"/>
      <c r="D324" s="116"/>
      <c r="E324" s="11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</row>
    <row r="325" spans="1:52" x14ac:dyDescent="0.25">
      <c r="A325" s="46"/>
      <c r="B325" s="46"/>
      <c r="C325" s="116"/>
      <c r="D325" s="116"/>
      <c r="E325" s="11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</row>
    <row r="326" spans="1:52" x14ac:dyDescent="0.25">
      <c r="A326" s="46"/>
      <c r="B326" s="46"/>
      <c r="C326" s="116"/>
      <c r="D326" s="116"/>
      <c r="E326" s="11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</row>
    <row r="327" spans="1:52" x14ac:dyDescent="0.25">
      <c r="A327" s="46"/>
      <c r="B327" s="46"/>
      <c r="C327" s="116"/>
      <c r="D327" s="116"/>
      <c r="E327" s="11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</row>
    <row r="328" spans="1:52" x14ac:dyDescent="0.25">
      <c r="A328" s="46"/>
      <c r="B328" s="46"/>
      <c r="C328" s="116"/>
      <c r="D328" s="116"/>
      <c r="E328" s="11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</row>
    <row r="329" spans="1:52" x14ac:dyDescent="0.25">
      <c r="A329" s="46"/>
      <c r="B329" s="46"/>
      <c r="C329" s="116"/>
      <c r="D329" s="116"/>
      <c r="E329" s="11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</row>
    <row r="330" spans="1:52" x14ac:dyDescent="0.25">
      <c r="A330" s="46"/>
      <c r="B330" s="46"/>
      <c r="C330" s="116"/>
      <c r="D330" s="116"/>
      <c r="E330" s="11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</row>
    <row r="331" spans="1:52" x14ac:dyDescent="0.25">
      <c r="A331" s="46"/>
      <c r="B331" s="46"/>
      <c r="C331" s="116"/>
      <c r="D331" s="116"/>
      <c r="E331" s="11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</row>
    <row r="332" spans="1:52" x14ac:dyDescent="0.25">
      <c r="A332" s="46"/>
      <c r="B332" s="46"/>
      <c r="C332" s="116"/>
      <c r="D332" s="116"/>
      <c r="E332" s="11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</row>
    <row r="333" spans="1:52" x14ac:dyDescent="0.25">
      <c r="A333" s="46"/>
      <c r="B333" s="46"/>
      <c r="C333" s="116"/>
      <c r="D333" s="116"/>
      <c r="E333" s="11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</row>
    <row r="334" spans="1:52" x14ac:dyDescent="0.25">
      <c r="A334" s="46"/>
      <c r="B334" s="46"/>
      <c r="C334" s="116"/>
      <c r="D334" s="116"/>
      <c r="E334" s="11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</row>
    <row r="335" spans="1:52" x14ac:dyDescent="0.25">
      <c r="A335" s="46"/>
      <c r="B335" s="46"/>
      <c r="C335" s="116"/>
      <c r="D335" s="116"/>
      <c r="E335" s="11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</row>
    <row r="336" spans="1:52" x14ac:dyDescent="0.25">
      <c r="A336" s="46"/>
      <c r="B336" s="46"/>
      <c r="C336" s="116"/>
      <c r="D336" s="116"/>
      <c r="E336" s="11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</row>
    <row r="337" spans="1:52" x14ac:dyDescent="0.25">
      <c r="A337" s="46"/>
      <c r="B337" s="46"/>
      <c r="C337" s="116"/>
      <c r="D337" s="116"/>
      <c r="E337" s="11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</row>
    <row r="338" spans="1:52" x14ac:dyDescent="0.25">
      <c r="A338" s="46"/>
      <c r="B338" s="46"/>
      <c r="C338" s="116"/>
      <c r="D338" s="116"/>
      <c r="E338" s="11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</row>
    <row r="339" spans="1:52" x14ac:dyDescent="0.25">
      <c r="A339" s="46"/>
      <c r="B339" s="46"/>
      <c r="C339" s="116"/>
      <c r="D339" s="116"/>
      <c r="E339" s="11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</row>
    <row r="340" spans="1:52" x14ac:dyDescent="0.25">
      <c r="A340" s="46"/>
      <c r="B340" s="46"/>
      <c r="C340" s="116"/>
      <c r="D340" s="116"/>
      <c r="E340" s="11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</row>
    <row r="341" spans="1:52" x14ac:dyDescent="0.25">
      <c r="A341" s="46"/>
      <c r="B341" s="46"/>
      <c r="C341" s="116"/>
      <c r="D341" s="116"/>
      <c r="E341" s="11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</row>
    <row r="342" spans="1:52" x14ac:dyDescent="0.25">
      <c r="A342" s="46"/>
      <c r="B342" s="46"/>
      <c r="C342" s="116"/>
      <c r="D342" s="116"/>
      <c r="E342" s="11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</row>
    <row r="343" spans="1:52" x14ac:dyDescent="0.25">
      <c r="A343" s="46"/>
      <c r="B343" s="46"/>
      <c r="C343" s="116"/>
      <c r="D343" s="116"/>
      <c r="E343" s="11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</row>
    <row r="344" spans="1:52" x14ac:dyDescent="0.25">
      <c r="A344" s="46"/>
      <c r="B344" s="46"/>
      <c r="C344" s="116"/>
      <c r="D344" s="116"/>
      <c r="E344" s="11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</row>
    <row r="345" spans="1:52" x14ac:dyDescent="0.25">
      <c r="A345" s="46"/>
      <c r="B345" s="46"/>
      <c r="C345" s="116"/>
      <c r="D345" s="116"/>
      <c r="E345" s="11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</row>
    <row r="346" spans="1:52" x14ac:dyDescent="0.25">
      <c r="A346" s="46"/>
      <c r="B346" s="46"/>
      <c r="C346" s="116"/>
      <c r="D346" s="116"/>
      <c r="E346" s="11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</row>
    <row r="347" spans="1:52" x14ac:dyDescent="0.25">
      <c r="A347" s="46"/>
      <c r="B347" s="46"/>
      <c r="C347" s="116"/>
      <c r="D347" s="116"/>
      <c r="E347" s="11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</row>
    <row r="348" spans="1:52" x14ac:dyDescent="0.25">
      <c r="A348" s="46"/>
      <c r="B348" s="46"/>
      <c r="C348" s="116"/>
      <c r="D348" s="116"/>
      <c r="E348" s="11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</row>
    <row r="349" spans="1:52" x14ac:dyDescent="0.25">
      <c r="A349" s="46"/>
      <c r="B349" s="46"/>
      <c r="C349" s="116"/>
      <c r="D349" s="116"/>
      <c r="E349" s="11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</row>
    <row r="350" spans="1:52" x14ac:dyDescent="0.25">
      <c r="A350" s="46"/>
      <c r="B350" s="46"/>
      <c r="C350" s="116"/>
      <c r="D350" s="116"/>
      <c r="E350" s="11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</row>
    <row r="351" spans="1:52" x14ac:dyDescent="0.25">
      <c r="A351" s="46"/>
      <c r="B351" s="46"/>
      <c r="C351" s="116"/>
      <c r="D351" s="116"/>
      <c r="E351" s="11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</row>
    <row r="352" spans="1:52" x14ac:dyDescent="0.25">
      <c r="A352" s="46"/>
      <c r="B352" s="46"/>
      <c r="C352" s="116"/>
      <c r="D352" s="116"/>
      <c r="E352" s="11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</row>
    <row r="353" spans="1:52" x14ac:dyDescent="0.25">
      <c r="A353" s="46"/>
      <c r="B353" s="46"/>
      <c r="C353" s="116"/>
      <c r="D353" s="116"/>
      <c r="E353" s="11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</row>
    <row r="354" spans="1:52" x14ac:dyDescent="0.25">
      <c r="A354" s="46"/>
      <c r="B354" s="46"/>
      <c r="C354" s="116"/>
      <c r="D354" s="116"/>
      <c r="E354" s="11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</row>
    <row r="355" spans="1:52" x14ac:dyDescent="0.25">
      <c r="A355" s="46"/>
      <c r="B355" s="46"/>
      <c r="C355" s="116"/>
      <c r="D355" s="116"/>
      <c r="E355" s="11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</row>
    <row r="356" spans="1:52" x14ac:dyDescent="0.25">
      <c r="A356" s="46"/>
      <c r="B356" s="46"/>
      <c r="C356" s="116"/>
      <c r="D356" s="116"/>
      <c r="E356" s="11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</row>
    <row r="357" spans="1:52" x14ac:dyDescent="0.25">
      <c r="A357" s="46"/>
      <c r="B357" s="46"/>
      <c r="C357" s="116"/>
      <c r="D357" s="116"/>
      <c r="E357" s="11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</row>
    <row r="358" spans="1:52" x14ac:dyDescent="0.25">
      <c r="A358" s="46"/>
      <c r="B358" s="46"/>
      <c r="C358" s="116"/>
      <c r="D358" s="116"/>
      <c r="E358" s="11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</row>
    <row r="359" spans="1:52" x14ac:dyDescent="0.25">
      <c r="A359" s="46"/>
      <c r="B359" s="46"/>
      <c r="C359" s="116"/>
      <c r="D359" s="116"/>
      <c r="E359" s="11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</row>
    <row r="360" spans="1:52" x14ac:dyDescent="0.25">
      <c r="A360" s="46"/>
      <c r="B360" s="46"/>
      <c r="C360" s="116"/>
      <c r="D360" s="116"/>
      <c r="E360" s="11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</row>
    <row r="361" spans="1:52" x14ac:dyDescent="0.25">
      <c r="A361" s="46"/>
      <c r="B361" s="46"/>
      <c r="C361" s="116"/>
      <c r="D361" s="116"/>
      <c r="E361" s="11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</row>
    <row r="362" spans="1:52" x14ac:dyDescent="0.25">
      <c r="A362" s="46"/>
      <c r="B362" s="46"/>
      <c r="C362" s="116"/>
      <c r="D362" s="116"/>
      <c r="E362" s="11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</row>
    <row r="363" spans="1:52" x14ac:dyDescent="0.25">
      <c r="A363" s="46"/>
      <c r="B363" s="46"/>
      <c r="C363" s="116"/>
      <c r="D363" s="116"/>
      <c r="E363" s="11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</row>
    <row r="364" spans="1:52" x14ac:dyDescent="0.25">
      <c r="A364" s="46"/>
      <c r="B364" s="46"/>
      <c r="C364" s="116"/>
      <c r="D364" s="116"/>
      <c r="E364" s="11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</row>
    <row r="365" spans="1:52" x14ac:dyDescent="0.25">
      <c r="A365" s="46"/>
      <c r="B365" s="46"/>
      <c r="C365" s="116"/>
      <c r="D365" s="116"/>
      <c r="E365" s="11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</row>
    <row r="366" spans="1:52" x14ac:dyDescent="0.25">
      <c r="A366" s="46"/>
      <c r="B366" s="46"/>
      <c r="C366" s="116"/>
      <c r="D366" s="116"/>
      <c r="E366" s="11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</row>
    <row r="367" spans="1:52" x14ac:dyDescent="0.25">
      <c r="A367" s="46"/>
      <c r="B367" s="46"/>
      <c r="C367" s="116"/>
      <c r="D367" s="116"/>
      <c r="E367" s="11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</row>
    <row r="368" spans="1:52" x14ac:dyDescent="0.25">
      <c r="A368" s="46"/>
      <c r="B368" s="46"/>
      <c r="C368" s="116"/>
      <c r="D368" s="116"/>
      <c r="E368" s="11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</row>
    <row r="369" spans="1:52" x14ac:dyDescent="0.25">
      <c r="A369" s="46"/>
      <c r="B369" s="46"/>
      <c r="C369" s="116"/>
      <c r="D369" s="116"/>
      <c r="E369" s="11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</row>
    <row r="370" spans="1:52" x14ac:dyDescent="0.25">
      <c r="A370" s="46"/>
      <c r="B370" s="46"/>
      <c r="C370" s="116"/>
      <c r="D370" s="116"/>
      <c r="E370" s="11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</row>
    <row r="371" spans="1:52" x14ac:dyDescent="0.25">
      <c r="A371" s="46"/>
      <c r="B371" s="46"/>
      <c r="C371" s="116"/>
      <c r="D371" s="116"/>
      <c r="E371" s="11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</row>
    <row r="372" spans="1:52" x14ac:dyDescent="0.25">
      <c r="A372" s="46"/>
      <c r="B372" s="46"/>
      <c r="C372" s="116"/>
      <c r="D372" s="116"/>
      <c r="E372" s="11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</row>
    <row r="373" spans="1:52" x14ac:dyDescent="0.25">
      <c r="A373" s="46"/>
      <c r="B373" s="46"/>
      <c r="C373" s="116"/>
      <c r="D373" s="116"/>
      <c r="E373" s="11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</row>
    <row r="374" spans="1:52" x14ac:dyDescent="0.25">
      <c r="A374" s="46"/>
      <c r="B374" s="46"/>
      <c r="C374" s="116"/>
      <c r="D374" s="116"/>
      <c r="E374" s="11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</row>
    <row r="375" spans="1:52" x14ac:dyDescent="0.25">
      <c r="A375" s="46"/>
      <c r="B375" s="46"/>
      <c r="C375" s="116"/>
      <c r="D375" s="116"/>
      <c r="E375" s="11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</row>
    <row r="376" spans="1:52" x14ac:dyDescent="0.25">
      <c r="A376" s="46"/>
      <c r="B376" s="46"/>
      <c r="C376" s="116"/>
      <c r="D376" s="116"/>
      <c r="E376" s="11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</row>
    <row r="377" spans="1:52" x14ac:dyDescent="0.25">
      <c r="A377" s="46"/>
      <c r="B377" s="46"/>
      <c r="C377" s="116"/>
      <c r="D377" s="116"/>
      <c r="E377" s="11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</row>
    <row r="378" spans="1:52" x14ac:dyDescent="0.25">
      <c r="A378" s="46"/>
      <c r="B378" s="46"/>
      <c r="C378" s="116"/>
      <c r="D378" s="116"/>
      <c r="E378" s="11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</row>
    <row r="379" spans="1:52" x14ac:dyDescent="0.25">
      <c r="A379" s="46"/>
      <c r="B379" s="46"/>
      <c r="C379" s="116"/>
      <c r="D379" s="116"/>
      <c r="E379" s="11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</row>
    <row r="380" spans="1:52" x14ac:dyDescent="0.25">
      <c r="A380" s="46"/>
      <c r="B380" s="46"/>
      <c r="C380" s="116"/>
      <c r="D380" s="116"/>
      <c r="E380" s="11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</row>
    <row r="381" spans="1:52" x14ac:dyDescent="0.25">
      <c r="A381" s="46"/>
      <c r="B381" s="46"/>
      <c r="C381" s="116"/>
      <c r="D381" s="116"/>
      <c r="E381" s="11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</row>
    <row r="382" spans="1:52" x14ac:dyDescent="0.25">
      <c r="A382" s="46"/>
      <c r="B382" s="46"/>
      <c r="C382" s="116"/>
      <c r="D382" s="116"/>
      <c r="E382" s="11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</row>
    <row r="383" spans="1:52" x14ac:dyDescent="0.25">
      <c r="A383" s="46"/>
      <c r="B383" s="46"/>
      <c r="C383" s="116"/>
      <c r="D383" s="116"/>
      <c r="E383" s="11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</row>
    <row r="384" spans="1:52" x14ac:dyDescent="0.25">
      <c r="A384" s="46"/>
      <c r="B384" s="46"/>
      <c r="C384" s="116"/>
      <c r="D384" s="116"/>
      <c r="E384" s="11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</row>
    <row r="385" spans="1:52" x14ac:dyDescent="0.25">
      <c r="A385" s="46"/>
      <c r="B385" s="46"/>
      <c r="C385" s="116"/>
      <c r="D385" s="116"/>
      <c r="E385" s="11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</row>
    <row r="386" spans="1:52" x14ac:dyDescent="0.25">
      <c r="A386" s="46"/>
      <c r="B386" s="46"/>
      <c r="C386" s="116"/>
      <c r="D386" s="116"/>
      <c r="E386" s="11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</row>
    <row r="387" spans="1:52" x14ac:dyDescent="0.25">
      <c r="A387" s="46"/>
      <c r="B387" s="46"/>
      <c r="C387" s="116"/>
      <c r="D387" s="116"/>
      <c r="E387" s="11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</row>
    <row r="388" spans="1:52" x14ac:dyDescent="0.25">
      <c r="A388" s="46"/>
      <c r="B388" s="46"/>
      <c r="C388" s="116"/>
      <c r="D388" s="116"/>
      <c r="E388" s="11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</row>
    <row r="389" spans="1:52" x14ac:dyDescent="0.25">
      <c r="A389" s="46"/>
      <c r="B389" s="46"/>
      <c r="C389" s="116"/>
      <c r="D389" s="116"/>
      <c r="E389" s="11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</row>
    <row r="390" spans="1:52" x14ac:dyDescent="0.25">
      <c r="A390" s="46"/>
      <c r="B390" s="46"/>
      <c r="C390" s="116"/>
      <c r="D390" s="116"/>
      <c r="E390" s="11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</row>
    <row r="391" spans="1:52" x14ac:dyDescent="0.25">
      <c r="A391" s="46"/>
      <c r="B391" s="46"/>
      <c r="C391" s="116"/>
      <c r="D391" s="116"/>
      <c r="E391" s="11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</row>
    <row r="392" spans="1:52" x14ac:dyDescent="0.25">
      <c r="A392" s="46"/>
      <c r="B392" s="46"/>
      <c r="C392" s="116"/>
      <c r="D392" s="116"/>
      <c r="E392" s="11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</row>
    <row r="393" spans="1:52" x14ac:dyDescent="0.25">
      <c r="A393" s="46"/>
      <c r="B393" s="46"/>
      <c r="C393" s="116"/>
      <c r="D393" s="116"/>
      <c r="E393" s="11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</row>
    <row r="394" spans="1:52" x14ac:dyDescent="0.25">
      <c r="A394" s="46"/>
      <c r="B394" s="46"/>
      <c r="C394" s="116"/>
      <c r="D394" s="116"/>
      <c r="E394" s="11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</row>
    <row r="395" spans="1:52" x14ac:dyDescent="0.25">
      <c r="A395" s="46"/>
      <c r="B395" s="46"/>
      <c r="C395" s="116"/>
      <c r="D395" s="116"/>
      <c r="E395" s="11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</row>
    <row r="396" spans="1:52" x14ac:dyDescent="0.25">
      <c r="A396" s="46"/>
      <c r="B396" s="46"/>
      <c r="C396" s="116"/>
      <c r="D396" s="116"/>
      <c r="E396" s="11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</row>
    <row r="397" spans="1:52" x14ac:dyDescent="0.25">
      <c r="A397" s="46"/>
      <c r="B397" s="46"/>
      <c r="C397" s="116"/>
      <c r="D397" s="116"/>
      <c r="E397" s="11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</row>
    <row r="398" spans="1:52" x14ac:dyDescent="0.25">
      <c r="A398" s="46"/>
      <c r="B398" s="46"/>
      <c r="C398" s="116"/>
      <c r="D398" s="116"/>
      <c r="E398" s="11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</row>
    <row r="399" spans="1:52" x14ac:dyDescent="0.25">
      <c r="A399" s="46"/>
      <c r="B399" s="46"/>
      <c r="C399" s="116"/>
      <c r="D399" s="116"/>
      <c r="E399" s="11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</row>
    <row r="400" spans="1:52" x14ac:dyDescent="0.25">
      <c r="A400" s="46"/>
      <c r="B400" s="46"/>
      <c r="C400" s="116"/>
      <c r="D400" s="116"/>
      <c r="E400" s="11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</row>
    <row r="401" spans="1:52" x14ac:dyDescent="0.25">
      <c r="A401" s="46"/>
      <c r="B401" s="46"/>
      <c r="C401" s="116"/>
      <c r="D401" s="116"/>
      <c r="E401" s="11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</row>
    <row r="402" spans="1:52" x14ac:dyDescent="0.25">
      <c r="A402" s="46"/>
      <c r="B402" s="46"/>
      <c r="C402" s="116"/>
      <c r="D402" s="116"/>
      <c r="E402" s="11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</row>
    <row r="403" spans="1:52" x14ac:dyDescent="0.25">
      <c r="A403" s="46"/>
      <c r="B403" s="46"/>
      <c r="C403" s="116"/>
      <c r="D403" s="116"/>
      <c r="E403" s="11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</row>
    <row r="404" spans="1:52" x14ac:dyDescent="0.25">
      <c r="A404" s="46"/>
      <c r="B404" s="46"/>
      <c r="C404" s="116"/>
      <c r="D404" s="116"/>
      <c r="E404" s="11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</row>
    <row r="405" spans="1:52" x14ac:dyDescent="0.25">
      <c r="A405" s="46"/>
      <c r="B405" s="46"/>
      <c r="C405" s="116"/>
      <c r="D405" s="116"/>
      <c r="E405" s="11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</row>
    <row r="406" spans="1:52" x14ac:dyDescent="0.25">
      <c r="A406" s="46"/>
      <c r="B406" s="46"/>
      <c r="C406" s="116"/>
      <c r="D406" s="116"/>
      <c r="E406" s="11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</row>
    <row r="407" spans="1:52" x14ac:dyDescent="0.25">
      <c r="A407" s="46"/>
      <c r="B407" s="46"/>
      <c r="C407" s="116"/>
      <c r="D407" s="116"/>
      <c r="E407" s="11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</row>
    <row r="408" spans="1:52" x14ac:dyDescent="0.25">
      <c r="A408" s="46"/>
      <c r="B408" s="46"/>
      <c r="C408" s="116"/>
      <c r="D408" s="116"/>
      <c r="E408" s="11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</row>
    <row r="409" spans="1:52" x14ac:dyDescent="0.25">
      <c r="A409" s="46"/>
      <c r="B409" s="46"/>
      <c r="C409" s="116"/>
      <c r="D409" s="116"/>
      <c r="E409" s="11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</row>
    <row r="410" spans="1:52" x14ac:dyDescent="0.25">
      <c r="A410" s="46"/>
      <c r="B410" s="46"/>
      <c r="C410" s="116"/>
      <c r="D410" s="116"/>
      <c r="E410" s="11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</row>
    <row r="411" spans="1:52" x14ac:dyDescent="0.25">
      <c r="A411" s="46"/>
      <c r="B411" s="46"/>
      <c r="C411" s="116"/>
      <c r="D411" s="116"/>
      <c r="E411" s="11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</row>
    <row r="412" spans="1:52" x14ac:dyDescent="0.25">
      <c r="A412" s="46"/>
      <c r="B412" s="46"/>
      <c r="C412" s="116"/>
      <c r="D412" s="116"/>
      <c r="E412" s="11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</row>
    <row r="413" spans="1:52" x14ac:dyDescent="0.25">
      <c r="A413" s="46"/>
      <c r="B413" s="46"/>
      <c r="C413" s="116"/>
      <c r="D413" s="116"/>
      <c r="E413" s="11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</row>
    <row r="414" spans="1:52" x14ac:dyDescent="0.25">
      <c r="A414" s="46"/>
      <c r="B414" s="46"/>
      <c r="C414" s="116"/>
      <c r="D414" s="116"/>
      <c r="E414" s="11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</row>
    <row r="415" spans="1:52" x14ac:dyDescent="0.25">
      <c r="A415" s="46"/>
      <c r="B415" s="46"/>
      <c r="C415" s="116"/>
      <c r="D415" s="116"/>
      <c r="E415" s="11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</row>
    <row r="416" spans="1:52" x14ac:dyDescent="0.25">
      <c r="A416" s="46"/>
      <c r="B416" s="46"/>
      <c r="C416" s="116"/>
      <c r="D416" s="116"/>
      <c r="E416" s="11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</row>
    <row r="417" spans="1:52" x14ac:dyDescent="0.25">
      <c r="A417" s="46"/>
      <c r="B417" s="46"/>
      <c r="C417" s="116"/>
      <c r="D417" s="116"/>
      <c r="E417" s="11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</row>
    <row r="418" spans="1:52" x14ac:dyDescent="0.25">
      <c r="A418" s="46"/>
      <c r="B418" s="46"/>
      <c r="C418" s="116"/>
      <c r="D418" s="116"/>
      <c r="E418" s="11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</row>
    <row r="419" spans="1:52" x14ac:dyDescent="0.25">
      <c r="A419" s="46"/>
      <c r="B419" s="46"/>
      <c r="C419" s="116"/>
      <c r="D419" s="116"/>
      <c r="E419" s="11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</row>
    <row r="420" spans="1:52" x14ac:dyDescent="0.25">
      <c r="A420" s="46"/>
      <c r="B420" s="46"/>
      <c r="C420" s="116"/>
      <c r="D420" s="116"/>
      <c r="E420" s="11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</row>
    <row r="421" spans="1:52" x14ac:dyDescent="0.25">
      <c r="A421" s="46"/>
      <c r="B421" s="46"/>
      <c r="C421" s="116"/>
      <c r="D421" s="116"/>
      <c r="E421" s="11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</row>
    <row r="422" spans="1:52" x14ac:dyDescent="0.25">
      <c r="A422" s="46"/>
      <c r="B422" s="46"/>
      <c r="C422" s="116"/>
      <c r="D422" s="116"/>
      <c r="E422" s="11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</row>
    <row r="423" spans="1:52" x14ac:dyDescent="0.25">
      <c r="A423" s="46"/>
      <c r="B423" s="46"/>
      <c r="C423" s="116"/>
      <c r="D423" s="116"/>
      <c r="E423" s="11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</row>
    <row r="424" spans="1:52" x14ac:dyDescent="0.25">
      <c r="A424" s="46"/>
      <c r="B424" s="46"/>
      <c r="C424" s="116"/>
      <c r="D424" s="116"/>
      <c r="E424" s="11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</row>
    <row r="425" spans="1:52" x14ac:dyDescent="0.25">
      <c r="A425" s="46"/>
      <c r="B425" s="46"/>
      <c r="C425" s="116"/>
      <c r="D425" s="116"/>
      <c r="E425" s="11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</row>
    <row r="426" spans="1:52" x14ac:dyDescent="0.25">
      <c r="A426" s="46"/>
      <c r="B426" s="46"/>
      <c r="C426" s="116"/>
      <c r="D426" s="116"/>
      <c r="E426" s="11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</row>
    <row r="427" spans="1:52" x14ac:dyDescent="0.25">
      <c r="A427" s="46"/>
      <c r="B427" s="46"/>
      <c r="C427" s="116"/>
      <c r="D427" s="116"/>
      <c r="E427" s="11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</row>
    <row r="428" spans="1:52" x14ac:dyDescent="0.25">
      <c r="A428" s="46"/>
      <c r="B428" s="46"/>
      <c r="C428" s="116"/>
      <c r="D428" s="116"/>
      <c r="E428" s="11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</row>
    <row r="429" spans="1:52" x14ac:dyDescent="0.25">
      <c r="A429" s="46"/>
      <c r="B429" s="46"/>
      <c r="C429" s="116"/>
      <c r="D429" s="116"/>
      <c r="E429" s="11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</row>
    <row r="430" spans="1:52" x14ac:dyDescent="0.25">
      <c r="A430" s="46"/>
      <c r="B430" s="46"/>
      <c r="C430" s="116"/>
      <c r="D430" s="116"/>
      <c r="E430" s="11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</row>
    <row r="431" spans="1:52" x14ac:dyDescent="0.25">
      <c r="A431" s="46"/>
      <c r="B431" s="46"/>
      <c r="C431" s="116"/>
      <c r="D431" s="116"/>
      <c r="E431" s="11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</row>
    <row r="432" spans="1:52" x14ac:dyDescent="0.25">
      <c r="A432" s="46"/>
      <c r="B432" s="46"/>
      <c r="C432" s="116"/>
      <c r="D432" s="116"/>
      <c r="E432" s="11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</row>
    <row r="433" spans="1:52" x14ac:dyDescent="0.25">
      <c r="A433" s="46"/>
      <c r="B433" s="46"/>
      <c r="C433" s="116"/>
      <c r="D433" s="116"/>
      <c r="E433" s="11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</row>
    <row r="434" spans="1:52" x14ac:dyDescent="0.25">
      <c r="A434" s="46"/>
      <c r="B434" s="46"/>
      <c r="C434" s="116"/>
      <c r="D434" s="116"/>
      <c r="E434" s="11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</row>
    <row r="435" spans="1:52" x14ac:dyDescent="0.25">
      <c r="A435" s="46"/>
      <c r="B435" s="46"/>
      <c r="C435" s="116"/>
      <c r="D435" s="116"/>
      <c r="E435" s="11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</row>
    <row r="436" spans="1:52" x14ac:dyDescent="0.25">
      <c r="A436" s="46"/>
      <c r="B436" s="46"/>
      <c r="C436" s="116"/>
      <c r="D436" s="116"/>
      <c r="E436" s="11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</row>
    <row r="437" spans="1:52" x14ac:dyDescent="0.25">
      <c r="A437" s="46"/>
      <c r="B437" s="46"/>
      <c r="C437" s="116"/>
      <c r="D437" s="116"/>
      <c r="E437" s="11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</row>
    <row r="438" spans="1:52" x14ac:dyDescent="0.25">
      <c r="A438" s="46"/>
      <c r="B438" s="46"/>
      <c r="C438" s="116"/>
      <c r="D438" s="116"/>
      <c r="E438" s="11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</row>
    <row r="439" spans="1:52" x14ac:dyDescent="0.25">
      <c r="A439" s="46"/>
      <c r="B439" s="46"/>
      <c r="C439" s="116"/>
      <c r="D439" s="116"/>
      <c r="E439" s="11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</row>
    <row r="440" spans="1:52" x14ac:dyDescent="0.25">
      <c r="A440" s="46"/>
      <c r="B440" s="46"/>
      <c r="C440" s="116"/>
      <c r="D440" s="116"/>
      <c r="E440" s="11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</row>
    <row r="441" spans="1:52" x14ac:dyDescent="0.25">
      <c r="A441" s="46"/>
      <c r="B441" s="46"/>
      <c r="C441" s="116"/>
      <c r="D441" s="116"/>
      <c r="E441" s="11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</row>
    <row r="442" spans="1:52" x14ac:dyDescent="0.25">
      <c r="A442" s="46"/>
      <c r="B442" s="46"/>
      <c r="C442" s="116"/>
      <c r="D442" s="116"/>
      <c r="E442" s="11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</row>
    <row r="443" spans="1:52" x14ac:dyDescent="0.25">
      <c r="A443" s="46"/>
      <c r="B443" s="46"/>
      <c r="C443" s="116"/>
      <c r="D443" s="116"/>
      <c r="E443" s="11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</row>
    <row r="444" spans="1:52" x14ac:dyDescent="0.25">
      <c r="A444" s="46"/>
      <c r="B444" s="46"/>
      <c r="C444" s="116"/>
      <c r="D444" s="116"/>
      <c r="E444" s="11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</row>
    <row r="445" spans="1:52" x14ac:dyDescent="0.25">
      <c r="A445" s="46"/>
      <c r="B445" s="46"/>
      <c r="C445" s="116"/>
      <c r="D445" s="116"/>
      <c r="E445" s="11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</row>
    <row r="446" spans="1:52" x14ac:dyDescent="0.25">
      <c r="A446" s="46"/>
      <c r="B446" s="46"/>
      <c r="C446" s="116"/>
      <c r="D446" s="116"/>
      <c r="E446" s="11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</row>
    <row r="447" spans="1:52" x14ac:dyDescent="0.25">
      <c r="A447" s="46"/>
      <c r="B447" s="46"/>
      <c r="C447" s="116"/>
      <c r="D447" s="116"/>
      <c r="E447" s="11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</row>
    <row r="448" spans="1:52" x14ac:dyDescent="0.25">
      <c r="A448" s="46"/>
      <c r="B448" s="46"/>
      <c r="C448" s="116"/>
      <c r="D448" s="116"/>
      <c r="E448" s="11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</row>
    <row r="449" spans="1:52" x14ac:dyDescent="0.25">
      <c r="A449" s="46"/>
      <c r="B449" s="46"/>
      <c r="C449" s="116"/>
      <c r="D449" s="116"/>
      <c r="E449" s="11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</row>
    <row r="450" spans="1:52" x14ac:dyDescent="0.25">
      <c r="A450" s="46"/>
      <c r="B450" s="46"/>
      <c r="C450" s="116"/>
      <c r="D450" s="116"/>
      <c r="E450" s="11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</row>
    <row r="451" spans="1:52" x14ac:dyDescent="0.25">
      <c r="A451" s="46"/>
      <c r="B451" s="46"/>
      <c r="C451" s="116"/>
      <c r="D451" s="116"/>
      <c r="E451" s="11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</row>
    <row r="452" spans="1:52" x14ac:dyDescent="0.25">
      <c r="A452" s="46"/>
      <c r="B452" s="46"/>
      <c r="C452" s="116"/>
      <c r="D452" s="116"/>
      <c r="E452" s="11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</row>
    <row r="453" spans="1:52" x14ac:dyDescent="0.25">
      <c r="A453" s="46"/>
      <c r="B453" s="46"/>
      <c r="C453" s="116"/>
      <c r="D453" s="116"/>
      <c r="E453" s="11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</row>
    <row r="454" spans="1:52" x14ac:dyDescent="0.25">
      <c r="A454" s="46"/>
      <c r="B454" s="46"/>
      <c r="C454" s="116"/>
      <c r="D454" s="116"/>
      <c r="E454" s="11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</row>
    <row r="455" spans="1:52" x14ac:dyDescent="0.25">
      <c r="A455" s="46"/>
      <c r="B455" s="46"/>
      <c r="C455" s="116"/>
      <c r="D455" s="116"/>
      <c r="E455" s="11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</row>
    <row r="456" spans="1:52" x14ac:dyDescent="0.25">
      <c r="A456" s="46"/>
      <c r="B456" s="46"/>
      <c r="C456" s="116"/>
      <c r="D456" s="116"/>
      <c r="E456" s="11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</row>
    <row r="457" spans="1:52" x14ac:dyDescent="0.25">
      <c r="A457" s="46"/>
      <c r="B457" s="46"/>
      <c r="C457" s="116"/>
      <c r="D457" s="116"/>
      <c r="E457" s="11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</row>
    <row r="458" spans="1:52" x14ac:dyDescent="0.25">
      <c r="A458" s="46"/>
      <c r="B458" s="46"/>
      <c r="C458" s="116"/>
      <c r="D458" s="116"/>
      <c r="E458" s="11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</row>
    <row r="459" spans="1:52" x14ac:dyDescent="0.25">
      <c r="A459" s="46"/>
      <c r="B459" s="46"/>
      <c r="C459" s="116"/>
      <c r="D459" s="116"/>
      <c r="E459" s="11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</row>
    <row r="460" spans="1:52" x14ac:dyDescent="0.25">
      <c r="A460" s="46"/>
      <c r="B460" s="46"/>
      <c r="C460" s="116"/>
      <c r="D460" s="116"/>
      <c r="E460" s="11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</row>
    <row r="461" spans="1:52" x14ac:dyDescent="0.25">
      <c r="A461" s="46"/>
      <c r="B461" s="46"/>
      <c r="C461" s="116"/>
      <c r="D461" s="116"/>
      <c r="E461" s="11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</row>
    <row r="462" spans="1:52" x14ac:dyDescent="0.25">
      <c r="A462" s="46"/>
      <c r="B462" s="46"/>
      <c r="C462" s="116"/>
      <c r="D462" s="116"/>
      <c r="E462" s="11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</row>
    <row r="463" spans="1:52" x14ac:dyDescent="0.25">
      <c r="A463" s="46"/>
      <c r="B463" s="46"/>
      <c r="C463" s="116"/>
      <c r="D463" s="116"/>
      <c r="E463" s="11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</row>
    <row r="464" spans="1:52" x14ac:dyDescent="0.25">
      <c r="A464" s="46"/>
      <c r="B464" s="46"/>
      <c r="C464" s="116"/>
      <c r="D464" s="116"/>
      <c r="E464" s="11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</row>
    <row r="465" spans="1:52" x14ac:dyDescent="0.25">
      <c r="A465" s="46"/>
      <c r="B465" s="46"/>
      <c r="C465" s="116"/>
      <c r="D465" s="116"/>
      <c r="E465" s="11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</row>
    <row r="466" spans="1:52" x14ac:dyDescent="0.25">
      <c r="A466" s="46"/>
      <c r="B466" s="46"/>
      <c r="C466" s="116"/>
      <c r="D466" s="116"/>
      <c r="E466" s="11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</row>
    <row r="467" spans="1:52" x14ac:dyDescent="0.25">
      <c r="A467" s="46"/>
      <c r="B467" s="46"/>
      <c r="C467" s="116"/>
      <c r="D467" s="116"/>
      <c r="E467" s="11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</row>
    <row r="468" spans="1:52" x14ac:dyDescent="0.25">
      <c r="A468" s="46"/>
      <c r="B468" s="46"/>
      <c r="C468" s="116"/>
      <c r="D468" s="116"/>
      <c r="E468" s="11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</row>
    <row r="469" spans="1:52" x14ac:dyDescent="0.25">
      <c r="A469" s="46"/>
      <c r="B469" s="46"/>
      <c r="C469" s="116"/>
      <c r="D469" s="116"/>
      <c r="E469" s="11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</row>
    <row r="470" spans="1:52" x14ac:dyDescent="0.25">
      <c r="A470" s="46"/>
      <c r="B470" s="46"/>
      <c r="C470" s="116"/>
      <c r="D470" s="116"/>
      <c r="E470" s="11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</row>
    <row r="471" spans="1:52" x14ac:dyDescent="0.25">
      <c r="A471" s="46"/>
      <c r="B471" s="46"/>
      <c r="C471" s="116"/>
      <c r="D471" s="116"/>
      <c r="E471" s="11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</row>
    <row r="472" spans="1:52" x14ac:dyDescent="0.25">
      <c r="A472" s="46"/>
      <c r="B472" s="46"/>
      <c r="C472" s="116"/>
      <c r="D472" s="116"/>
      <c r="E472" s="11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</row>
    <row r="473" spans="1:52" x14ac:dyDescent="0.25">
      <c r="A473" s="46"/>
      <c r="B473" s="46"/>
      <c r="C473" s="116"/>
      <c r="D473" s="116"/>
      <c r="E473" s="11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</row>
    <row r="474" spans="1:52" x14ac:dyDescent="0.25">
      <c r="A474" s="46"/>
      <c r="B474" s="46"/>
      <c r="C474" s="116"/>
      <c r="D474" s="116"/>
      <c r="E474" s="11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</row>
    <row r="475" spans="1:52" x14ac:dyDescent="0.25">
      <c r="A475" s="46"/>
      <c r="B475" s="46"/>
      <c r="C475" s="116"/>
      <c r="D475" s="116"/>
      <c r="E475" s="11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</row>
    <row r="476" spans="1:52" x14ac:dyDescent="0.25">
      <c r="A476" s="46"/>
      <c r="B476" s="46"/>
      <c r="C476" s="116"/>
      <c r="D476" s="116"/>
      <c r="E476" s="11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</row>
    <row r="477" spans="1:52" x14ac:dyDescent="0.25">
      <c r="A477" s="46"/>
      <c r="B477" s="46"/>
      <c r="C477" s="116"/>
      <c r="D477" s="116"/>
      <c r="E477" s="11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</row>
    <row r="478" spans="1:52" x14ac:dyDescent="0.25">
      <c r="A478" s="46"/>
      <c r="B478" s="46"/>
      <c r="C478" s="116"/>
      <c r="D478" s="116"/>
      <c r="E478" s="11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</row>
    <row r="479" spans="1:52" x14ac:dyDescent="0.25">
      <c r="A479" s="46"/>
      <c r="B479" s="46"/>
      <c r="C479" s="116"/>
      <c r="D479" s="116"/>
      <c r="E479" s="11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</row>
    <row r="480" spans="1:52" x14ac:dyDescent="0.25">
      <c r="A480" s="46"/>
      <c r="B480" s="46"/>
      <c r="C480" s="116"/>
      <c r="D480" s="116"/>
      <c r="E480" s="11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</row>
    <row r="481" spans="1:52" x14ac:dyDescent="0.25">
      <c r="A481" s="46"/>
      <c r="B481" s="46"/>
      <c r="C481" s="116"/>
      <c r="D481" s="116"/>
      <c r="E481" s="11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</row>
    <row r="482" spans="1:52" x14ac:dyDescent="0.25">
      <c r="A482" s="46"/>
      <c r="B482" s="46"/>
      <c r="C482" s="116"/>
      <c r="D482" s="116"/>
      <c r="E482" s="11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</row>
    <row r="483" spans="1:52" x14ac:dyDescent="0.25">
      <c r="A483" s="46"/>
      <c r="B483" s="46"/>
      <c r="C483" s="116"/>
      <c r="D483" s="116"/>
      <c r="E483" s="11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</row>
    <row r="484" spans="1:52" x14ac:dyDescent="0.25">
      <c r="A484" s="46"/>
      <c r="B484" s="46"/>
      <c r="C484" s="116"/>
      <c r="D484" s="116"/>
      <c r="E484" s="11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</row>
    <row r="485" spans="1:52" x14ac:dyDescent="0.25">
      <c r="A485" s="46"/>
      <c r="B485" s="46"/>
      <c r="C485" s="116"/>
      <c r="D485" s="116"/>
      <c r="E485" s="11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</row>
    <row r="486" spans="1:52" x14ac:dyDescent="0.25">
      <c r="A486" s="46"/>
      <c r="B486" s="46"/>
      <c r="C486" s="116"/>
      <c r="D486" s="116"/>
      <c r="E486" s="11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</row>
    <row r="487" spans="1:52" x14ac:dyDescent="0.25">
      <c r="A487" s="46"/>
      <c r="B487" s="46"/>
      <c r="C487" s="116"/>
      <c r="D487" s="116"/>
      <c r="E487" s="11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</row>
    <row r="488" spans="1:52" x14ac:dyDescent="0.25">
      <c r="A488" s="46"/>
      <c r="B488" s="46"/>
      <c r="C488" s="116"/>
      <c r="D488" s="116"/>
      <c r="E488" s="11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</row>
    <row r="489" spans="1:52" x14ac:dyDescent="0.25">
      <c r="A489" s="46"/>
      <c r="B489" s="46"/>
      <c r="C489" s="116"/>
      <c r="D489" s="116"/>
      <c r="E489" s="11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</row>
    <row r="490" spans="1:52" x14ac:dyDescent="0.25">
      <c r="A490" s="46"/>
      <c r="B490" s="46"/>
      <c r="C490" s="116"/>
      <c r="D490" s="116"/>
      <c r="E490" s="11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</row>
    <row r="491" spans="1:52" x14ac:dyDescent="0.25">
      <c r="A491" s="46"/>
      <c r="B491" s="46"/>
      <c r="C491" s="116"/>
      <c r="D491" s="116"/>
      <c r="E491" s="11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</row>
    <row r="492" spans="1:52" x14ac:dyDescent="0.25">
      <c r="A492" s="46"/>
      <c r="B492" s="46"/>
      <c r="C492" s="116"/>
      <c r="D492" s="116"/>
      <c r="E492" s="11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</row>
    <row r="493" spans="1:52" x14ac:dyDescent="0.25">
      <c r="A493" s="46"/>
      <c r="B493" s="46"/>
      <c r="C493" s="116"/>
      <c r="D493" s="116"/>
      <c r="E493" s="11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</row>
    <row r="494" spans="1:52" x14ac:dyDescent="0.25">
      <c r="A494" s="46"/>
      <c r="B494" s="46"/>
      <c r="C494" s="116"/>
      <c r="D494" s="116"/>
      <c r="E494" s="11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</row>
    <row r="495" spans="1:52" x14ac:dyDescent="0.25">
      <c r="A495" s="46"/>
      <c r="B495" s="46"/>
      <c r="C495" s="116"/>
      <c r="D495" s="116"/>
      <c r="E495" s="11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</row>
    <row r="496" spans="1:52" x14ac:dyDescent="0.25">
      <c r="A496" s="46"/>
      <c r="B496" s="46"/>
      <c r="C496" s="116"/>
      <c r="D496" s="116"/>
      <c r="E496" s="11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</row>
    <row r="497" spans="1:52" x14ac:dyDescent="0.25">
      <c r="A497" s="46"/>
      <c r="B497" s="46"/>
      <c r="C497" s="116"/>
      <c r="D497" s="116"/>
      <c r="E497" s="11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</row>
    <row r="498" spans="1:52" x14ac:dyDescent="0.25">
      <c r="A498" s="46"/>
      <c r="B498" s="46"/>
      <c r="C498" s="116"/>
      <c r="D498" s="116"/>
      <c r="E498" s="11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</row>
    <row r="499" spans="1:52" x14ac:dyDescent="0.25">
      <c r="A499" s="46"/>
      <c r="B499" s="46"/>
      <c r="C499" s="116"/>
      <c r="D499" s="116"/>
      <c r="E499" s="11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</row>
    <row r="500" spans="1:52" x14ac:dyDescent="0.25">
      <c r="A500" s="46"/>
      <c r="B500" s="46"/>
      <c r="C500" s="116"/>
      <c r="D500" s="116"/>
      <c r="E500" s="11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</row>
    <row r="501" spans="1:52" x14ac:dyDescent="0.25">
      <c r="A501" s="46"/>
      <c r="B501" s="46"/>
      <c r="C501" s="116"/>
      <c r="D501" s="116"/>
      <c r="E501" s="11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</row>
    <row r="502" spans="1:52" x14ac:dyDescent="0.25">
      <c r="A502" s="46"/>
      <c r="B502" s="46"/>
      <c r="C502" s="116"/>
      <c r="D502" s="116"/>
      <c r="E502" s="11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</row>
    <row r="503" spans="1:52" x14ac:dyDescent="0.25">
      <c r="A503" s="46"/>
      <c r="B503" s="46"/>
      <c r="C503" s="116"/>
      <c r="D503" s="116"/>
      <c r="E503" s="11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</row>
    <row r="504" spans="1:52" x14ac:dyDescent="0.25">
      <c r="A504" s="46"/>
      <c r="B504" s="46"/>
      <c r="C504" s="116"/>
      <c r="D504" s="116"/>
      <c r="E504" s="11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</row>
    <row r="505" spans="1:52" x14ac:dyDescent="0.25">
      <c r="A505" s="46"/>
      <c r="B505" s="46"/>
      <c r="C505" s="116"/>
      <c r="D505" s="116"/>
      <c r="E505" s="11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</row>
    <row r="506" spans="1:52" x14ac:dyDescent="0.25">
      <c r="A506" s="46"/>
      <c r="B506" s="46"/>
      <c r="C506" s="116"/>
      <c r="D506" s="116"/>
      <c r="E506" s="11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</row>
    <row r="507" spans="1:52" x14ac:dyDescent="0.25">
      <c r="A507" s="46"/>
      <c r="B507" s="46"/>
      <c r="C507" s="116"/>
      <c r="D507" s="116"/>
      <c r="E507" s="11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</row>
    <row r="508" spans="1:52" x14ac:dyDescent="0.25">
      <c r="A508" s="46"/>
      <c r="B508" s="46"/>
      <c r="C508" s="116"/>
      <c r="D508" s="116"/>
      <c r="E508" s="11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</row>
    <row r="509" spans="1:52" x14ac:dyDescent="0.25">
      <c r="A509" s="46"/>
      <c r="B509" s="46"/>
      <c r="C509" s="116"/>
      <c r="D509" s="116"/>
      <c r="E509" s="11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</row>
    <row r="510" spans="1:52" x14ac:dyDescent="0.25">
      <c r="A510" s="46"/>
      <c r="B510" s="46"/>
      <c r="C510" s="116"/>
      <c r="D510" s="116"/>
      <c r="E510" s="11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</row>
    <row r="511" spans="1:52" x14ac:dyDescent="0.25">
      <c r="A511" s="46"/>
      <c r="B511" s="46"/>
      <c r="C511" s="116"/>
      <c r="D511" s="116"/>
      <c r="E511" s="11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</row>
    <row r="512" spans="1:52" x14ac:dyDescent="0.25">
      <c r="A512" s="46"/>
      <c r="B512" s="46"/>
      <c r="C512" s="116"/>
      <c r="D512" s="116"/>
      <c r="E512" s="11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</row>
    <row r="513" spans="1:52" x14ac:dyDescent="0.25">
      <c r="A513" s="46"/>
      <c r="B513" s="46"/>
      <c r="C513" s="116"/>
      <c r="D513" s="116"/>
      <c r="E513" s="11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</row>
    <row r="514" spans="1:52" x14ac:dyDescent="0.25">
      <c r="A514" s="46"/>
      <c r="B514" s="46"/>
      <c r="C514" s="116"/>
      <c r="D514" s="116"/>
      <c r="E514" s="11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</row>
    <row r="515" spans="1:52" x14ac:dyDescent="0.25">
      <c r="A515" s="46"/>
      <c r="B515" s="46"/>
      <c r="C515" s="116"/>
      <c r="D515" s="116"/>
      <c r="E515" s="11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</row>
    <row r="516" spans="1:52" x14ac:dyDescent="0.25">
      <c r="A516" s="46"/>
      <c r="B516" s="46"/>
      <c r="C516" s="116"/>
      <c r="D516" s="116"/>
      <c r="E516" s="11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</row>
    <row r="517" spans="1:52" x14ac:dyDescent="0.25">
      <c r="A517" s="46"/>
      <c r="B517" s="46"/>
      <c r="C517" s="116"/>
      <c r="D517" s="116"/>
      <c r="E517" s="11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</row>
    <row r="518" spans="1:52" x14ac:dyDescent="0.25">
      <c r="A518" s="46"/>
      <c r="B518" s="46"/>
      <c r="C518" s="116"/>
      <c r="D518" s="116"/>
      <c r="E518" s="11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</row>
    <row r="519" spans="1:52" x14ac:dyDescent="0.25">
      <c r="A519" s="46"/>
      <c r="B519" s="46"/>
      <c r="C519" s="116"/>
      <c r="D519" s="116"/>
      <c r="E519" s="11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</row>
    <row r="520" spans="1:52" x14ac:dyDescent="0.25">
      <c r="A520" s="46"/>
      <c r="B520" s="46"/>
      <c r="C520" s="116"/>
      <c r="D520" s="116"/>
      <c r="E520" s="11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</row>
    <row r="521" spans="1:52" x14ac:dyDescent="0.25">
      <c r="A521" s="46"/>
      <c r="B521" s="46"/>
      <c r="C521" s="116"/>
      <c r="D521" s="116"/>
      <c r="E521" s="11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</row>
    <row r="522" spans="1:52" x14ac:dyDescent="0.25">
      <c r="A522" s="46"/>
      <c r="B522" s="46"/>
      <c r="C522" s="116"/>
      <c r="D522" s="116"/>
      <c r="E522" s="11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</row>
    <row r="523" spans="1:52" x14ac:dyDescent="0.25">
      <c r="A523" s="46"/>
      <c r="B523" s="46"/>
      <c r="C523" s="116"/>
      <c r="D523" s="116"/>
      <c r="E523" s="11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</row>
    <row r="524" spans="1:52" x14ac:dyDescent="0.25">
      <c r="A524" s="46"/>
      <c r="B524" s="46"/>
      <c r="C524" s="116"/>
      <c r="D524" s="116"/>
      <c r="E524" s="11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</row>
    <row r="525" spans="1:52" x14ac:dyDescent="0.25">
      <c r="A525" s="46"/>
      <c r="B525" s="46"/>
      <c r="C525" s="116"/>
      <c r="D525" s="116"/>
      <c r="E525" s="11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</row>
    <row r="526" spans="1:52" x14ac:dyDescent="0.25">
      <c r="A526" s="46"/>
      <c r="B526" s="46"/>
      <c r="C526" s="116"/>
      <c r="D526" s="116"/>
      <c r="E526" s="11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</row>
    <row r="527" spans="1:52" x14ac:dyDescent="0.25">
      <c r="A527" s="46"/>
      <c r="B527" s="46"/>
      <c r="C527" s="116"/>
      <c r="D527" s="116"/>
      <c r="E527" s="11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</row>
    <row r="528" spans="1:52" x14ac:dyDescent="0.25">
      <c r="A528" s="46"/>
      <c r="B528" s="46"/>
      <c r="C528" s="116"/>
      <c r="D528" s="116"/>
      <c r="E528" s="11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</row>
    <row r="529" spans="1:52" x14ac:dyDescent="0.25">
      <c r="A529" s="46"/>
      <c r="B529" s="46"/>
      <c r="C529" s="116"/>
      <c r="D529" s="116"/>
      <c r="E529" s="11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</row>
    <row r="530" spans="1:52" x14ac:dyDescent="0.25">
      <c r="A530" s="46"/>
      <c r="B530" s="46"/>
      <c r="C530" s="116"/>
      <c r="D530" s="116"/>
      <c r="E530" s="11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</row>
    <row r="531" spans="1:52" x14ac:dyDescent="0.25">
      <c r="A531" s="46"/>
      <c r="B531" s="46"/>
      <c r="C531" s="116"/>
      <c r="D531" s="116"/>
      <c r="E531" s="11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</row>
    <row r="532" spans="1:52" x14ac:dyDescent="0.25">
      <c r="A532" s="46"/>
      <c r="B532" s="46"/>
      <c r="C532" s="116"/>
      <c r="D532" s="116"/>
      <c r="E532" s="11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</row>
    <row r="533" spans="1:52" x14ac:dyDescent="0.25">
      <c r="A533" s="46"/>
      <c r="B533" s="46"/>
      <c r="C533" s="116"/>
      <c r="D533" s="116"/>
      <c r="E533" s="11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</row>
    <row r="534" spans="1:52" x14ac:dyDescent="0.25">
      <c r="A534" s="46"/>
      <c r="B534" s="46"/>
      <c r="C534" s="116"/>
      <c r="D534" s="116"/>
      <c r="E534" s="11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</row>
    <row r="535" spans="1:52" x14ac:dyDescent="0.25">
      <c r="A535" s="46"/>
      <c r="B535" s="46"/>
      <c r="C535" s="116"/>
      <c r="D535" s="116"/>
      <c r="E535" s="11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</row>
    <row r="536" spans="1:52" x14ac:dyDescent="0.25">
      <c r="A536" s="46"/>
      <c r="B536" s="46"/>
      <c r="C536" s="116"/>
      <c r="D536" s="116"/>
      <c r="E536" s="11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</row>
    <row r="537" spans="1:52" x14ac:dyDescent="0.25">
      <c r="A537" s="46"/>
      <c r="B537" s="46"/>
      <c r="C537" s="116"/>
      <c r="D537" s="116"/>
      <c r="E537" s="11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</row>
    <row r="538" spans="1:52" x14ac:dyDescent="0.25">
      <c r="A538" s="46"/>
      <c r="B538" s="46"/>
      <c r="C538" s="116"/>
      <c r="D538" s="116"/>
      <c r="E538" s="11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</row>
    <row r="539" spans="1:52" x14ac:dyDescent="0.25">
      <c r="A539" s="46"/>
      <c r="B539" s="46"/>
      <c r="C539" s="116"/>
      <c r="D539" s="116"/>
      <c r="E539" s="11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</row>
    <row r="540" spans="1:52" x14ac:dyDescent="0.25">
      <c r="A540" s="46"/>
      <c r="B540" s="46"/>
      <c r="C540" s="116"/>
      <c r="D540" s="116"/>
      <c r="E540" s="11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</row>
    <row r="541" spans="1:52" x14ac:dyDescent="0.25">
      <c r="A541" s="46"/>
      <c r="B541" s="46"/>
      <c r="C541" s="116"/>
      <c r="D541" s="116"/>
      <c r="E541" s="11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</row>
    <row r="542" spans="1:52" x14ac:dyDescent="0.25">
      <c r="A542" s="46"/>
      <c r="B542" s="46"/>
      <c r="C542" s="116"/>
      <c r="D542" s="116"/>
      <c r="E542" s="11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</row>
    <row r="543" spans="1:52" x14ac:dyDescent="0.25">
      <c r="A543" s="46"/>
      <c r="B543" s="46"/>
      <c r="C543" s="116"/>
      <c r="D543" s="116"/>
      <c r="E543" s="11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</row>
    <row r="544" spans="1:52" x14ac:dyDescent="0.25">
      <c r="A544" s="46"/>
      <c r="B544" s="46"/>
      <c r="C544" s="116"/>
      <c r="D544" s="116"/>
      <c r="E544" s="11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</row>
    <row r="545" spans="1:52" x14ac:dyDescent="0.25">
      <c r="A545" s="46"/>
      <c r="B545" s="46"/>
      <c r="C545" s="116"/>
      <c r="D545" s="116"/>
      <c r="E545" s="11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</row>
    <row r="546" spans="1:52" x14ac:dyDescent="0.25">
      <c r="A546" s="46"/>
      <c r="B546" s="46"/>
      <c r="C546" s="116"/>
      <c r="D546" s="116"/>
      <c r="E546" s="11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</row>
    <row r="547" spans="1:52" x14ac:dyDescent="0.25">
      <c r="A547" s="46"/>
      <c r="B547" s="46"/>
      <c r="C547" s="116"/>
      <c r="D547" s="116"/>
      <c r="E547" s="11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</row>
    <row r="548" spans="1:52" x14ac:dyDescent="0.25">
      <c r="A548" s="46"/>
      <c r="B548" s="46"/>
      <c r="C548" s="116"/>
      <c r="D548" s="116"/>
      <c r="E548" s="11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</row>
    <row r="549" spans="1:52" x14ac:dyDescent="0.25">
      <c r="A549" s="46"/>
      <c r="B549" s="46"/>
      <c r="C549" s="116"/>
      <c r="D549" s="116"/>
      <c r="E549" s="11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</row>
    <row r="550" spans="1:52" x14ac:dyDescent="0.25">
      <c r="A550" s="46"/>
      <c r="B550" s="46"/>
      <c r="C550" s="116"/>
      <c r="D550" s="116"/>
      <c r="E550" s="11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</row>
    <row r="551" spans="1:52" x14ac:dyDescent="0.25">
      <c r="A551" s="46"/>
      <c r="B551" s="46"/>
      <c r="C551" s="116"/>
      <c r="D551" s="116"/>
      <c r="E551" s="11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</row>
    <row r="552" spans="1:52" x14ac:dyDescent="0.25">
      <c r="A552" s="46"/>
      <c r="B552" s="46"/>
      <c r="C552" s="116"/>
      <c r="D552" s="116"/>
      <c r="E552" s="11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</row>
    <row r="553" spans="1:52" x14ac:dyDescent="0.25">
      <c r="A553" s="46"/>
      <c r="B553" s="46"/>
      <c r="C553" s="116"/>
      <c r="D553" s="116"/>
      <c r="E553" s="11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</row>
    <row r="554" spans="1:52" x14ac:dyDescent="0.25">
      <c r="A554" s="46"/>
      <c r="B554" s="46"/>
      <c r="C554" s="116"/>
      <c r="D554" s="116"/>
      <c r="E554" s="11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</row>
    <row r="555" spans="1:52" x14ac:dyDescent="0.25">
      <c r="A555" s="46"/>
      <c r="B555" s="46"/>
      <c r="C555" s="116"/>
      <c r="D555" s="116"/>
      <c r="E555" s="11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</row>
    <row r="556" spans="1:52" x14ac:dyDescent="0.25">
      <c r="A556" s="46"/>
      <c r="B556" s="46"/>
      <c r="C556" s="116"/>
      <c r="D556" s="116"/>
      <c r="E556" s="11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</row>
    <row r="557" spans="1:52" x14ac:dyDescent="0.25">
      <c r="A557" s="46"/>
      <c r="B557" s="46"/>
      <c r="C557" s="116"/>
      <c r="D557" s="116"/>
      <c r="E557" s="11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</row>
    <row r="558" spans="1:52" x14ac:dyDescent="0.25">
      <c r="A558" s="46"/>
      <c r="B558" s="46"/>
      <c r="C558" s="116"/>
      <c r="D558" s="116"/>
      <c r="E558" s="11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</row>
    <row r="559" spans="1:52" x14ac:dyDescent="0.25">
      <c r="A559" s="46"/>
      <c r="B559" s="46"/>
      <c r="C559" s="116"/>
      <c r="D559" s="116"/>
      <c r="E559" s="11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</row>
    <row r="560" spans="1:52" x14ac:dyDescent="0.25">
      <c r="A560" s="46"/>
      <c r="B560" s="46"/>
      <c r="C560" s="116"/>
      <c r="D560" s="116"/>
      <c r="E560" s="11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</row>
    <row r="561" spans="1:52" x14ac:dyDescent="0.25">
      <c r="A561" s="46"/>
      <c r="B561" s="46"/>
      <c r="C561" s="116"/>
      <c r="D561" s="116"/>
      <c r="E561" s="11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</row>
    <row r="562" spans="1:52" x14ac:dyDescent="0.25">
      <c r="A562" s="46"/>
      <c r="B562" s="46"/>
      <c r="C562" s="116"/>
      <c r="D562" s="116"/>
      <c r="E562" s="11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</row>
    <row r="563" spans="1:52" x14ac:dyDescent="0.25">
      <c r="A563" s="46"/>
      <c r="B563" s="46"/>
      <c r="C563" s="116"/>
      <c r="D563" s="116"/>
      <c r="E563" s="11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</row>
    <row r="564" spans="1:52" x14ac:dyDescent="0.25">
      <c r="A564" s="46"/>
      <c r="B564" s="46"/>
      <c r="C564" s="116"/>
      <c r="D564" s="116"/>
      <c r="E564" s="11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</row>
    <row r="565" spans="1:52" x14ac:dyDescent="0.25">
      <c r="A565" s="46"/>
      <c r="B565" s="46"/>
      <c r="C565" s="116"/>
      <c r="D565" s="116"/>
      <c r="E565" s="11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</row>
    <row r="566" spans="1:52" x14ac:dyDescent="0.25">
      <c r="A566" s="46"/>
      <c r="B566" s="46"/>
      <c r="C566" s="116"/>
      <c r="D566" s="116"/>
      <c r="E566" s="11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</row>
    <row r="567" spans="1:52" x14ac:dyDescent="0.25">
      <c r="A567" s="46"/>
      <c r="B567" s="46"/>
      <c r="C567" s="116"/>
      <c r="D567" s="116"/>
      <c r="E567" s="11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</row>
    <row r="568" spans="1:52" x14ac:dyDescent="0.25">
      <c r="A568" s="46"/>
      <c r="B568" s="46"/>
      <c r="C568" s="116"/>
      <c r="D568" s="116"/>
      <c r="E568" s="11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</row>
    <row r="569" spans="1:52" x14ac:dyDescent="0.25">
      <c r="A569" s="46"/>
      <c r="B569" s="46"/>
      <c r="C569" s="116"/>
      <c r="D569" s="116"/>
      <c r="E569" s="11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</row>
    <row r="570" spans="1:52" x14ac:dyDescent="0.25">
      <c r="A570" s="46"/>
      <c r="B570" s="46"/>
      <c r="C570" s="116"/>
      <c r="D570" s="116"/>
      <c r="E570" s="11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</row>
    <row r="571" spans="1:52" x14ac:dyDescent="0.25">
      <c r="A571" s="46"/>
      <c r="B571" s="46"/>
      <c r="C571" s="116"/>
      <c r="D571" s="116"/>
      <c r="E571" s="11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</row>
    <row r="572" spans="1:52" x14ac:dyDescent="0.25">
      <c r="A572" s="46"/>
      <c r="B572" s="46"/>
      <c r="C572" s="116"/>
      <c r="D572" s="116"/>
      <c r="E572" s="11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</row>
    <row r="573" spans="1:52" x14ac:dyDescent="0.25">
      <c r="A573" s="46"/>
      <c r="B573" s="46"/>
      <c r="C573" s="116"/>
      <c r="D573" s="116"/>
      <c r="E573" s="11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</row>
    <row r="574" spans="1:52" x14ac:dyDescent="0.25">
      <c r="A574" s="46"/>
      <c r="B574" s="46"/>
      <c r="C574" s="116"/>
      <c r="D574" s="116"/>
      <c r="E574" s="11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</row>
    <row r="575" spans="1:52" x14ac:dyDescent="0.25">
      <c r="A575" s="46"/>
      <c r="B575" s="46"/>
      <c r="C575" s="116"/>
      <c r="D575" s="116"/>
      <c r="E575" s="11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</row>
    <row r="576" spans="1:52" x14ac:dyDescent="0.25">
      <c r="A576" s="46"/>
      <c r="B576" s="46"/>
      <c r="C576" s="116"/>
      <c r="D576" s="116"/>
      <c r="E576" s="11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</row>
    <row r="577" spans="1:52" x14ac:dyDescent="0.25">
      <c r="A577" s="46"/>
      <c r="B577" s="46"/>
      <c r="C577" s="116"/>
      <c r="D577" s="116"/>
      <c r="E577" s="11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</row>
    <row r="578" spans="1:52" x14ac:dyDescent="0.25">
      <c r="A578" s="46"/>
      <c r="B578" s="46"/>
      <c r="C578" s="116"/>
      <c r="D578" s="116"/>
      <c r="E578" s="11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</row>
    <row r="579" spans="1:52" x14ac:dyDescent="0.25">
      <c r="A579" s="46"/>
      <c r="B579" s="46"/>
      <c r="C579" s="116"/>
      <c r="D579" s="116"/>
      <c r="E579" s="11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</row>
    <row r="580" spans="1:52" x14ac:dyDescent="0.25">
      <c r="A580" s="46"/>
      <c r="B580" s="46"/>
      <c r="C580" s="116"/>
      <c r="D580" s="116"/>
      <c r="E580" s="11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</row>
    <row r="581" spans="1:52" x14ac:dyDescent="0.25">
      <c r="A581" s="46"/>
      <c r="B581" s="46"/>
      <c r="C581" s="116"/>
      <c r="D581" s="116"/>
      <c r="E581" s="11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</row>
    <row r="582" spans="1:52" x14ac:dyDescent="0.25">
      <c r="A582" s="46"/>
      <c r="B582" s="46"/>
      <c r="C582" s="116"/>
      <c r="D582" s="116"/>
      <c r="E582" s="11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</row>
    <row r="583" spans="1:52" x14ac:dyDescent="0.25">
      <c r="A583" s="46"/>
      <c r="B583" s="46"/>
      <c r="C583" s="116"/>
      <c r="D583" s="116"/>
      <c r="E583" s="11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</row>
    <row r="584" spans="1:52" x14ac:dyDescent="0.25">
      <c r="A584" s="46"/>
      <c r="B584" s="46"/>
      <c r="C584" s="116"/>
      <c r="D584" s="116"/>
      <c r="E584" s="11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</row>
    <row r="585" spans="1:52" x14ac:dyDescent="0.25">
      <c r="A585" s="46"/>
      <c r="B585" s="46"/>
      <c r="C585" s="116"/>
      <c r="D585" s="116"/>
      <c r="E585" s="11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</row>
    <row r="586" spans="1:52" x14ac:dyDescent="0.25">
      <c r="A586" s="46"/>
      <c r="B586" s="46"/>
      <c r="C586" s="116"/>
      <c r="D586" s="116"/>
      <c r="E586" s="11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</row>
    <row r="587" spans="1:52" x14ac:dyDescent="0.25">
      <c r="A587" s="46"/>
      <c r="B587" s="46"/>
      <c r="C587" s="116"/>
      <c r="D587" s="116"/>
      <c r="E587" s="11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</row>
    <row r="588" spans="1:52" x14ac:dyDescent="0.25">
      <c r="A588" s="46"/>
      <c r="B588" s="46"/>
      <c r="C588" s="116"/>
      <c r="D588" s="116"/>
      <c r="E588" s="11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</row>
    <row r="589" spans="1:52" x14ac:dyDescent="0.25">
      <c r="A589" s="46"/>
      <c r="B589" s="46"/>
      <c r="C589" s="116"/>
      <c r="D589" s="116"/>
      <c r="E589" s="11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</row>
    <row r="590" spans="1:52" x14ac:dyDescent="0.25">
      <c r="A590" s="46"/>
      <c r="B590" s="46"/>
      <c r="C590" s="116"/>
      <c r="D590" s="116"/>
      <c r="E590" s="11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</row>
    <row r="591" spans="1:52" x14ac:dyDescent="0.25">
      <c r="A591" s="46"/>
      <c r="B591" s="46"/>
      <c r="C591" s="116"/>
      <c r="D591" s="116"/>
      <c r="E591" s="11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</row>
    <row r="592" spans="1:52" x14ac:dyDescent="0.25">
      <c r="A592" s="46"/>
      <c r="B592" s="46"/>
      <c r="C592" s="116"/>
      <c r="D592" s="116"/>
      <c r="E592" s="11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</row>
    <row r="593" spans="1:52" x14ac:dyDescent="0.25">
      <c r="A593" s="46"/>
      <c r="B593" s="46"/>
      <c r="C593" s="116"/>
      <c r="D593" s="116"/>
      <c r="E593" s="11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</row>
    <row r="594" spans="1:52" x14ac:dyDescent="0.25">
      <c r="A594" s="46"/>
      <c r="B594" s="46"/>
      <c r="C594" s="116"/>
      <c r="D594" s="116"/>
      <c r="E594" s="11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</row>
    <row r="595" spans="1:52" x14ac:dyDescent="0.25">
      <c r="A595" s="46"/>
      <c r="B595" s="46"/>
      <c r="C595" s="116"/>
      <c r="D595" s="116"/>
      <c r="E595" s="11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</row>
    <row r="596" spans="1:52" x14ac:dyDescent="0.25">
      <c r="A596" s="46"/>
      <c r="B596" s="46"/>
      <c r="C596" s="116"/>
      <c r="D596" s="116"/>
      <c r="E596" s="11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</row>
    <row r="597" spans="1:52" x14ac:dyDescent="0.25">
      <c r="A597" s="46"/>
      <c r="B597" s="46"/>
      <c r="C597" s="116"/>
      <c r="D597" s="116"/>
      <c r="E597" s="11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</row>
    <row r="598" spans="1:52" x14ac:dyDescent="0.25">
      <c r="A598" s="46"/>
      <c r="B598" s="46"/>
      <c r="C598" s="116"/>
      <c r="D598" s="116"/>
      <c r="E598" s="11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</row>
    <row r="599" spans="1:52" x14ac:dyDescent="0.25">
      <c r="A599" s="46"/>
      <c r="B599" s="46"/>
      <c r="C599" s="116"/>
      <c r="D599" s="116"/>
      <c r="E599" s="11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</row>
    <row r="600" spans="1:52" x14ac:dyDescent="0.25">
      <c r="A600" s="46"/>
      <c r="B600" s="46"/>
      <c r="C600" s="116"/>
      <c r="D600" s="116"/>
      <c r="E600" s="11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</row>
    <row r="601" spans="1:52" x14ac:dyDescent="0.25">
      <c r="A601" s="46"/>
      <c r="B601" s="46"/>
      <c r="C601" s="116"/>
      <c r="D601" s="116"/>
      <c r="E601" s="11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</row>
    <row r="602" spans="1:52" x14ac:dyDescent="0.25">
      <c r="A602" s="46"/>
      <c r="B602" s="46"/>
      <c r="C602" s="116"/>
      <c r="D602" s="116"/>
      <c r="E602" s="11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</row>
    <row r="603" spans="1:52" x14ac:dyDescent="0.25">
      <c r="A603" s="46"/>
      <c r="B603" s="46"/>
      <c r="C603" s="116"/>
      <c r="D603" s="116"/>
      <c r="E603" s="11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</row>
    <row r="604" spans="1:52" x14ac:dyDescent="0.25">
      <c r="A604" s="46"/>
      <c r="B604" s="46"/>
      <c r="C604" s="116"/>
      <c r="D604" s="116"/>
      <c r="E604" s="11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</row>
    <row r="605" spans="1:52" x14ac:dyDescent="0.25">
      <c r="A605" s="46"/>
      <c r="B605" s="46"/>
      <c r="C605" s="116"/>
      <c r="D605" s="116"/>
      <c r="E605" s="11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</row>
    <row r="606" spans="1:52" x14ac:dyDescent="0.25">
      <c r="A606" s="46"/>
      <c r="B606" s="46"/>
      <c r="C606" s="116"/>
      <c r="D606" s="116"/>
      <c r="E606" s="11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</row>
    <row r="607" spans="1:52" x14ac:dyDescent="0.25">
      <c r="A607" s="46"/>
      <c r="B607" s="46"/>
      <c r="C607" s="116"/>
      <c r="D607" s="116"/>
      <c r="E607" s="11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</row>
    <row r="608" spans="1:52" x14ac:dyDescent="0.25">
      <c r="A608" s="46"/>
      <c r="B608" s="46"/>
      <c r="C608" s="116"/>
      <c r="D608" s="116"/>
      <c r="E608" s="11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</row>
    <row r="609" spans="1:52" x14ac:dyDescent="0.25">
      <c r="A609" s="46"/>
      <c r="B609" s="46"/>
      <c r="C609" s="116"/>
      <c r="D609" s="116"/>
      <c r="E609" s="11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</row>
    <row r="610" spans="1:52" x14ac:dyDescent="0.25">
      <c r="A610" s="46"/>
      <c r="B610" s="46"/>
      <c r="C610" s="116"/>
      <c r="D610" s="116"/>
      <c r="E610" s="11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</row>
    <row r="611" spans="1:52" x14ac:dyDescent="0.25">
      <c r="A611" s="46"/>
      <c r="B611" s="46"/>
      <c r="C611" s="116"/>
      <c r="D611" s="116"/>
      <c r="E611" s="11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</row>
    <row r="612" spans="1:52" x14ac:dyDescent="0.25">
      <c r="A612" s="46"/>
      <c r="B612" s="46"/>
      <c r="C612" s="116"/>
      <c r="D612" s="116"/>
      <c r="E612" s="11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</row>
    <row r="613" spans="1:52" x14ac:dyDescent="0.25">
      <c r="A613" s="46"/>
      <c r="B613" s="46"/>
      <c r="C613" s="116"/>
      <c r="D613" s="116"/>
      <c r="E613" s="11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</row>
    <row r="614" spans="1:52" x14ac:dyDescent="0.25">
      <c r="A614" s="46"/>
      <c r="B614" s="46"/>
      <c r="C614" s="116"/>
      <c r="D614" s="116"/>
      <c r="E614" s="11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</row>
    <row r="615" spans="1:52" x14ac:dyDescent="0.25">
      <c r="A615" s="46"/>
      <c r="B615" s="46"/>
      <c r="C615" s="116"/>
      <c r="D615" s="116"/>
      <c r="E615" s="11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</row>
    <row r="616" spans="1:52" x14ac:dyDescent="0.25">
      <c r="A616" s="46"/>
      <c r="B616" s="46"/>
      <c r="C616" s="116"/>
      <c r="D616" s="116"/>
      <c r="E616" s="11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</row>
    <row r="617" spans="1:52" x14ac:dyDescent="0.25">
      <c r="A617" s="46"/>
      <c r="B617" s="46"/>
      <c r="C617" s="116"/>
      <c r="D617" s="116"/>
      <c r="E617" s="11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</row>
    <row r="618" spans="1:52" x14ac:dyDescent="0.25">
      <c r="A618" s="46"/>
      <c r="B618" s="46"/>
      <c r="C618" s="116"/>
      <c r="D618" s="116"/>
      <c r="E618" s="11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</row>
    <row r="619" spans="1:52" x14ac:dyDescent="0.25">
      <c r="A619" s="46"/>
      <c r="B619" s="46"/>
      <c r="C619" s="116"/>
      <c r="D619" s="116"/>
      <c r="E619" s="11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</row>
    <row r="620" spans="1:52" x14ac:dyDescent="0.25">
      <c r="A620" s="46"/>
      <c r="B620" s="46"/>
      <c r="C620" s="116"/>
      <c r="D620" s="116"/>
      <c r="E620" s="11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</row>
    <row r="621" spans="1:52" x14ac:dyDescent="0.25">
      <c r="A621" s="46"/>
      <c r="B621" s="46"/>
      <c r="C621" s="116"/>
      <c r="D621" s="116"/>
      <c r="E621" s="11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</row>
    <row r="622" spans="1:52" x14ac:dyDescent="0.25">
      <c r="A622" s="46"/>
      <c r="B622" s="46"/>
      <c r="C622" s="116"/>
      <c r="D622" s="116"/>
      <c r="E622" s="11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</row>
    <row r="623" spans="1:52" x14ac:dyDescent="0.25">
      <c r="A623" s="46"/>
      <c r="B623" s="46"/>
      <c r="C623" s="116"/>
      <c r="D623" s="116"/>
      <c r="E623" s="11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</row>
    <row r="624" spans="1:52" x14ac:dyDescent="0.25">
      <c r="A624" s="46"/>
      <c r="B624" s="46"/>
      <c r="C624" s="116"/>
      <c r="D624" s="116"/>
      <c r="E624" s="11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</row>
    <row r="625" spans="1:52" x14ac:dyDescent="0.25">
      <c r="A625" s="46"/>
      <c r="B625" s="46"/>
      <c r="C625" s="116"/>
      <c r="D625" s="116"/>
      <c r="E625" s="11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</row>
    <row r="626" spans="1:52" x14ac:dyDescent="0.25">
      <c r="A626" s="46"/>
      <c r="B626" s="46"/>
      <c r="C626" s="116"/>
      <c r="D626" s="116"/>
      <c r="E626" s="11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</row>
    <row r="627" spans="1:52" x14ac:dyDescent="0.25">
      <c r="A627" s="46"/>
      <c r="B627" s="46"/>
      <c r="C627" s="116"/>
      <c r="D627" s="116"/>
      <c r="E627" s="11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</row>
    <row r="628" spans="1:52" x14ac:dyDescent="0.25">
      <c r="A628" s="46"/>
      <c r="B628" s="46"/>
      <c r="C628" s="116"/>
      <c r="D628" s="116"/>
      <c r="E628" s="11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</row>
    <row r="629" spans="1:52" x14ac:dyDescent="0.25">
      <c r="A629" s="46"/>
      <c r="B629" s="46"/>
      <c r="C629" s="116"/>
      <c r="D629" s="116"/>
      <c r="E629" s="11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</row>
    <row r="630" spans="1:52" x14ac:dyDescent="0.25">
      <c r="A630" s="46"/>
      <c r="B630" s="46"/>
      <c r="C630" s="116"/>
      <c r="D630" s="116"/>
      <c r="E630" s="11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</row>
    <row r="631" spans="1:52" x14ac:dyDescent="0.25">
      <c r="A631" s="46"/>
      <c r="B631" s="46"/>
      <c r="C631" s="116"/>
      <c r="D631" s="116"/>
      <c r="E631" s="11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</row>
    <row r="632" spans="1:52" x14ac:dyDescent="0.25">
      <c r="A632" s="46"/>
      <c r="B632" s="46"/>
      <c r="C632" s="116"/>
      <c r="D632" s="116"/>
      <c r="E632" s="11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</row>
    <row r="633" spans="1:52" x14ac:dyDescent="0.25">
      <c r="A633" s="46"/>
      <c r="B633" s="46"/>
      <c r="C633" s="116"/>
      <c r="D633" s="116"/>
      <c r="E633" s="11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</row>
    <row r="634" spans="1:52" x14ac:dyDescent="0.25">
      <c r="A634" s="46"/>
      <c r="B634" s="46"/>
      <c r="C634" s="116"/>
      <c r="D634" s="116"/>
      <c r="E634" s="11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</row>
    <row r="635" spans="1:52" x14ac:dyDescent="0.25">
      <c r="A635" s="46"/>
      <c r="B635" s="46"/>
      <c r="C635" s="116"/>
      <c r="D635" s="116"/>
      <c r="E635" s="11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</row>
    <row r="636" spans="1:52" x14ac:dyDescent="0.25">
      <c r="A636" s="46"/>
      <c r="B636" s="46"/>
      <c r="C636" s="116"/>
      <c r="D636" s="116"/>
      <c r="E636" s="11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</row>
    <row r="637" spans="1:52" x14ac:dyDescent="0.25">
      <c r="A637" s="46"/>
      <c r="B637" s="46"/>
      <c r="C637" s="116"/>
      <c r="D637" s="116"/>
      <c r="E637" s="11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</row>
    <row r="638" spans="1:52" x14ac:dyDescent="0.25">
      <c r="A638" s="46"/>
      <c r="B638" s="46"/>
      <c r="C638" s="116"/>
      <c r="D638" s="116"/>
      <c r="E638" s="11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</row>
    <row r="639" spans="1:52" x14ac:dyDescent="0.25">
      <c r="A639" s="46"/>
      <c r="B639" s="46"/>
      <c r="C639" s="116"/>
      <c r="D639" s="116"/>
      <c r="E639" s="11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</row>
    <row r="640" spans="1:52" x14ac:dyDescent="0.25">
      <c r="A640" s="46"/>
      <c r="B640" s="46"/>
      <c r="C640" s="116"/>
      <c r="D640" s="116"/>
      <c r="E640" s="11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</row>
    <row r="641" spans="1:52" x14ac:dyDescent="0.25">
      <c r="A641" s="46"/>
      <c r="B641" s="46"/>
      <c r="C641" s="116"/>
      <c r="D641" s="116"/>
      <c r="E641" s="11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</row>
    <row r="642" spans="1:52" x14ac:dyDescent="0.25">
      <c r="A642" s="46"/>
      <c r="B642" s="46"/>
      <c r="C642" s="116"/>
      <c r="D642" s="116"/>
      <c r="E642" s="11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</row>
    <row r="643" spans="1:52" x14ac:dyDescent="0.25">
      <c r="A643" s="46"/>
      <c r="B643" s="46"/>
      <c r="C643" s="116"/>
      <c r="D643" s="116"/>
      <c r="E643" s="11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</row>
    <row r="644" spans="1:52" x14ac:dyDescent="0.25">
      <c r="A644" s="46"/>
      <c r="B644" s="46"/>
      <c r="C644" s="116"/>
      <c r="D644" s="116"/>
      <c r="E644" s="11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</row>
    <row r="645" spans="1:52" x14ac:dyDescent="0.25">
      <c r="A645" s="46"/>
      <c r="B645" s="46"/>
      <c r="C645" s="116"/>
      <c r="D645" s="116"/>
      <c r="E645" s="11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</row>
    <row r="646" spans="1:52" x14ac:dyDescent="0.25">
      <c r="A646" s="46"/>
      <c r="B646" s="46"/>
      <c r="C646" s="116"/>
      <c r="D646" s="116"/>
      <c r="E646" s="11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</row>
    <row r="647" spans="1:52" x14ac:dyDescent="0.25">
      <c r="A647" s="46"/>
      <c r="B647" s="46"/>
      <c r="C647" s="116"/>
      <c r="D647" s="116"/>
      <c r="E647" s="11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</row>
    <row r="648" spans="1:52" x14ac:dyDescent="0.25">
      <c r="A648" s="46"/>
      <c r="B648" s="46"/>
      <c r="C648" s="116"/>
      <c r="D648" s="116"/>
      <c r="E648" s="11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</row>
    <row r="649" spans="1:52" x14ac:dyDescent="0.25">
      <c r="A649" s="46"/>
      <c r="B649" s="46"/>
      <c r="C649" s="116"/>
      <c r="D649" s="116"/>
      <c r="E649" s="11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</row>
    <row r="650" spans="1:52" x14ac:dyDescent="0.25">
      <c r="A650" s="46"/>
      <c r="B650" s="46"/>
      <c r="C650" s="116"/>
      <c r="D650" s="116"/>
      <c r="E650" s="11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</row>
    <row r="651" spans="1:52" x14ac:dyDescent="0.25">
      <c r="A651" s="46"/>
      <c r="B651" s="46"/>
      <c r="C651" s="116"/>
      <c r="D651" s="116"/>
      <c r="E651" s="11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</row>
    <row r="652" spans="1:52" x14ac:dyDescent="0.25">
      <c r="A652" s="46"/>
      <c r="B652" s="46"/>
      <c r="C652" s="116"/>
      <c r="D652" s="116"/>
      <c r="E652" s="11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</row>
    <row r="653" spans="1:52" x14ac:dyDescent="0.25">
      <c r="A653" s="46"/>
      <c r="B653" s="46"/>
      <c r="C653" s="116"/>
      <c r="D653" s="116"/>
      <c r="E653" s="11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</row>
    <row r="654" spans="1:52" x14ac:dyDescent="0.25">
      <c r="A654" s="46"/>
      <c r="B654" s="46"/>
      <c r="C654" s="116"/>
      <c r="D654" s="116"/>
      <c r="E654" s="11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</row>
    <row r="655" spans="1:52" x14ac:dyDescent="0.25">
      <c r="A655" s="46"/>
      <c r="B655" s="46"/>
      <c r="C655" s="116"/>
      <c r="D655" s="116"/>
      <c r="E655" s="11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</row>
    <row r="656" spans="1:52" x14ac:dyDescent="0.25">
      <c r="A656" s="46"/>
      <c r="B656" s="46"/>
      <c r="C656" s="116"/>
      <c r="D656" s="116"/>
      <c r="E656" s="11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</row>
    <row r="657" spans="1:52" x14ac:dyDescent="0.25">
      <c r="A657" s="46"/>
      <c r="B657" s="46"/>
      <c r="C657" s="116"/>
      <c r="D657" s="116"/>
      <c r="E657" s="11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</row>
    <row r="658" spans="1:52" x14ac:dyDescent="0.25">
      <c r="A658" s="46"/>
      <c r="B658" s="46"/>
      <c r="C658" s="116"/>
      <c r="D658" s="116"/>
      <c r="E658" s="11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</row>
    <row r="659" spans="1:52" x14ac:dyDescent="0.25">
      <c r="A659" s="46"/>
      <c r="B659" s="46"/>
      <c r="C659" s="116"/>
      <c r="D659" s="116"/>
      <c r="E659" s="11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</row>
    <row r="660" spans="1:52" x14ac:dyDescent="0.25">
      <c r="A660" s="46"/>
      <c r="B660" s="46"/>
      <c r="C660" s="116"/>
      <c r="D660" s="116"/>
      <c r="E660" s="11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</row>
    <row r="661" spans="1:52" x14ac:dyDescent="0.25">
      <c r="A661" s="46"/>
      <c r="B661" s="46"/>
      <c r="C661" s="116"/>
      <c r="D661" s="116"/>
      <c r="E661" s="11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</row>
    <row r="662" spans="1:52" x14ac:dyDescent="0.25">
      <c r="A662" s="46"/>
      <c r="B662" s="46"/>
      <c r="C662" s="116"/>
      <c r="D662" s="116"/>
      <c r="E662" s="11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</row>
    <row r="663" spans="1:52" x14ac:dyDescent="0.25">
      <c r="A663" s="46"/>
      <c r="B663" s="46"/>
      <c r="C663" s="116"/>
      <c r="D663" s="116"/>
      <c r="E663" s="11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</row>
    <row r="664" spans="1:52" x14ac:dyDescent="0.25">
      <c r="A664" s="46"/>
      <c r="B664" s="46"/>
      <c r="C664" s="116"/>
      <c r="D664" s="116"/>
      <c r="E664" s="11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</row>
    <row r="665" spans="1:52" x14ac:dyDescent="0.25">
      <c r="A665" s="46"/>
      <c r="B665" s="46"/>
      <c r="C665" s="116"/>
      <c r="D665" s="116"/>
      <c r="E665" s="11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</row>
    <row r="666" spans="1:52" x14ac:dyDescent="0.25">
      <c r="A666" s="46"/>
      <c r="B666" s="46"/>
      <c r="C666" s="116"/>
      <c r="D666" s="116"/>
      <c r="E666" s="11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</row>
    <row r="667" spans="1:52" x14ac:dyDescent="0.25">
      <c r="A667" s="46"/>
      <c r="B667" s="46"/>
      <c r="C667" s="116"/>
      <c r="D667" s="116"/>
      <c r="E667" s="11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</row>
    <row r="668" spans="1:52" x14ac:dyDescent="0.25">
      <c r="A668" s="46"/>
      <c r="B668" s="46"/>
      <c r="C668" s="116"/>
      <c r="D668" s="116"/>
      <c r="E668" s="11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</row>
    <row r="669" spans="1:52" x14ac:dyDescent="0.25">
      <c r="A669" s="46"/>
      <c r="B669" s="46"/>
      <c r="C669" s="116"/>
      <c r="D669" s="116"/>
      <c r="E669" s="11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</row>
    <row r="670" spans="1:52" x14ac:dyDescent="0.25">
      <c r="A670" s="46"/>
      <c r="B670" s="46"/>
      <c r="C670" s="116"/>
      <c r="D670" s="116"/>
      <c r="E670" s="11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</row>
    <row r="671" spans="1:52" x14ac:dyDescent="0.25">
      <c r="A671" s="46"/>
      <c r="B671" s="46"/>
      <c r="C671" s="116"/>
      <c r="D671" s="116"/>
      <c r="E671" s="11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</row>
    <row r="672" spans="1:52" x14ac:dyDescent="0.25">
      <c r="A672" s="46"/>
      <c r="B672" s="46"/>
      <c r="C672" s="116"/>
      <c r="D672" s="116"/>
      <c r="E672" s="11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</row>
    <row r="673" spans="1:52" x14ac:dyDescent="0.25">
      <c r="A673" s="46"/>
      <c r="B673" s="46"/>
      <c r="C673" s="116"/>
      <c r="D673" s="116"/>
      <c r="E673" s="11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</row>
    <row r="674" spans="1:52" x14ac:dyDescent="0.25">
      <c r="A674" s="46"/>
      <c r="B674" s="46"/>
      <c r="C674" s="116"/>
      <c r="D674" s="116"/>
      <c r="E674" s="11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</row>
    <row r="675" spans="1:52" x14ac:dyDescent="0.25">
      <c r="A675" s="46"/>
      <c r="B675" s="46"/>
      <c r="C675" s="116"/>
      <c r="D675" s="116"/>
      <c r="E675" s="11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</row>
    <row r="676" spans="1:52" x14ac:dyDescent="0.25">
      <c r="A676" s="46"/>
      <c r="B676" s="46"/>
      <c r="C676" s="116"/>
      <c r="D676" s="116"/>
      <c r="E676" s="11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</row>
    <row r="677" spans="1:52" x14ac:dyDescent="0.25">
      <c r="A677" s="46"/>
      <c r="B677" s="46"/>
      <c r="C677" s="116"/>
      <c r="D677" s="116"/>
      <c r="E677" s="11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</row>
    <row r="678" spans="1:52" x14ac:dyDescent="0.25">
      <c r="A678" s="46"/>
      <c r="B678" s="46"/>
      <c r="C678" s="116"/>
      <c r="D678" s="116"/>
      <c r="E678" s="11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</row>
    <row r="679" spans="1:52" x14ac:dyDescent="0.25">
      <c r="A679" s="46"/>
      <c r="B679" s="46"/>
      <c r="C679" s="116"/>
      <c r="D679" s="116"/>
      <c r="E679" s="11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</row>
    <row r="680" spans="1:52" x14ac:dyDescent="0.25">
      <c r="A680" s="46"/>
      <c r="B680" s="46"/>
      <c r="C680" s="116"/>
      <c r="D680" s="116"/>
      <c r="E680" s="11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</row>
    <row r="681" spans="1:52" x14ac:dyDescent="0.25">
      <c r="A681" s="46"/>
      <c r="B681" s="46"/>
      <c r="C681" s="116"/>
      <c r="D681" s="116"/>
      <c r="E681" s="11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</row>
    <row r="682" spans="1:52" x14ac:dyDescent="0.25">
      <c r="A682" s="46"/>
      <c r="B682" s="46"/>
      <c r="C682" s="116"/>
      <c r="D682" s="116"/>
      <c r="E682" s="11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</row>
    <row r="683" spans="1:52" x14ac:dyDescent="0.25">
      <c r="A683" s="46"/>
      <c r="B683" s="46"/>
      <c r="C683" s="116"/>
      <c r="D683" s="116"/>
      <c r="E683" s="11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</row>
    <row r="684" spans="1:52" x14ac:dyDescent="0.25">
      <c r="A684" s="46"/>
      <c r="B684" s="46"/>
      <c r="C684" s="116"/>
      <c r="D684" s="116"/>
      <c r="E684" s="11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</row>
    <row r="685" spans="1:52" x14ac:dyDescent="0.25">
      <c r="A685" s="46"/>
      <c r="B685" s="46"/>
      <c r="C685" s="116"/>
      <c r="D685" s="116"/>
      <c r="E685" s="11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</row>
    <row r="686" spans="1:52" x14ac:dyDescent="0.25">
      <c r="A686" s="46"/>
      <c r="B686" s="46"/>
      <c r="C686" s="116"/>
      <c r="D686" s="116"/>
      <c r="E686" s="11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</row>
    <row r="687" spans="1:52" x14ac:dyDescent="0.25">
      <c r="A687" s="46"/>
      <c r="B687" s="46"/>
      <c r="C687" s="116"/>
      <c r="D687" s="116"/>
      <c r="E687" s="11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</row>
    <row r="688" spans="1:52" x14ac:dyDescent="0.25">
      <c r="A688" s="46"/>
      <c r="B688" s="46"/>
      <c r="C688" s="116"/>
      <c r="D688" s="116"/>
      <c r="E688" s="11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</row>
    <row r="689" spans="1:52" x14ac:dyDescent="0.25">
      <c r="A689" s="46"/>
      <c r="B689" s="46"/>
      <c r="C689" s="116"/>
      <c r="D689" s="116"/>
      <c r="E689" s="11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</row>
    <row r="690" spans="1:52" x14ac:dyDescent="0.25">
      <c r="A690" s="46"/>
      <c r="B690" s="46"/>
      <c r="C690" s="116"/>
      <c r="D690" s="116"/>
      <c r="E690" s="11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</row>
    <row r="691" spans="1:52" x14ac:dyDescent="0.25">
      <c r="A691" s="46"/>
      <c r="B691" s="46"/>
      <c r="C691" s="116"/>
      <c r="D691" s="116"/>
      <c r="E691" s="11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</row>
    <row r="692" spans="1:52" x14ac:dyDescent="0.25">
      <c r="A692" s="46"/>
      <c r="B692" s="46"/>
      <c r="C692" s="116"/>
      <c r="D692" s="116"/>
      <c r="E692" s="11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</row>
    <row r="693" spans="1:52" x14ac:dyDescent="0.25">
      <c r="A693" s="46"/>
      <c r="B693" s="46"/>
      <c r="C693" s="116"/>
      <c r="D693" s="116"/>
      <c r="E693" s="11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</row>
    <row r="694" spans="1:52" x14ac:dyDescent="0.25">
      <c r="A694" s="46"/>
      <c r="B694" s="46"/>
      <c r="C694" s="116"/>
      <c r="D694" s="116"/>
      <c r="E694" s="11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</row>
    <row r="695" spans="1:52" x14ac:dyDescent="0.25">
      <c r="A695" s="46"/>
      <c r="B695" s="46"/>
      <c r="C695" s="116"/>
      <c r="D695" s="116"/>
      <c r="E695" s="11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</row>
    <row r="696" spans="1:52" x14ac:dyDescent="0.25">
      <c r="A696" s="46"/>
      <c r="B696" s="46"/>
      <c r="C696" s="116"/>
      <c r="D696" s="116"/>
      <c r="E696" s="11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</row>
    <row r="697" spans="1:52" x14ac:dyDescent="0.25">
      <c r="A697" s="46"/>
      <c r="B697" s="46"/>
      <c r="C697" s="116"/>
      <c r="D697" s="116"/>
      <c r="E697" s="11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</row>
    <row r="698" spans="1:52" x14ac:dyDescent="0.25">
      <c r="A698" s="46"/>
      <c r="B698" s="46"/>
      <c r="C698" s="116"/>
      <c r="D698" s="116"/>
      <c r="E698" s="11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</row>
    <row r="699" spans="1:52" x14ac:dyDescent="0.25">
      <c r="A699" s="46"/>
      <c r="B699" s="46"/>
      <c r="C699" s="116"/>
      <c r="D699" s="116"/>
      <c r="E699" s="11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</row>
    <row r="700" spans="1:52" x14ac:dyDescent="0.25">
      <c r="A700" s="46"/>
      <c r="B700" s="46"/>
      <c r="C700" s="116"/>
      <c r="D700" s="116"/>
      <c r="E700" s="11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</row>
    <row r="701" spans="1:52" x14ac:dyDescent="0.25">
      <c r="A701" s="46"/>
      <c r="B701" s="46"/>
      <c r="C701" s="116"/>
      <c r="D701" s="116"/>
      <c r="E701" s="11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</row>
    <row r="702" spans="1:52" x14ac:dyDescent="0.25">
      <c r="A702" s="46"/>
      <c r="B702" s="46"/>
      <c r="C702" s="116"/>
      <c r="D702" s="116"/>
      <c r="E702" s="11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</row>
    <row r="703" spans="1:52" x14ac:dyDescent="0.25">
      <c r="A703" s="46"/>
      <c r="B703" s="46"/>
      <c r="C703" s="116"/>
      <c r="D703" s="116"/>
      <c r="E703" s="11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</row>
    <row r="704" spans="1:52" x14ac:dyDescent="0.25">
      <c r="A704" s="46"/>
      <c r="B704" s="46"/>
      <c r="C704" s="116"/>
      <c r="D704" s="116"/>
      <c r="E704" s="11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</row>
    <row r="705" spans="1:52" x14ac:dyDescent="0.25">
      <c r="A705" s="46"/>
      <c r="B705" s="46"/>
      <c r="C705" s="116"/>
      <c r="D705" s="116"/>
      <c r="E705" s="11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</row>
    <row r="706" spans="1:52" x14ac:dyDescent="0.25">
      <c r="A706" s="46"/>
      <c r="B706" s="46"/>
      <c r="C706" s="116"/>
      <c r="D706" s="116"/>
      <c r="E706" s="11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</row>
    <row r="707" spans="1:52" x14ac:dyDescent="0.25">
      <c r="A707" s="46"/>
      <c r="B707" s="46"/>
      <c r="C707" s="116"/>
      <c r="D707" s="116"/>
      <c r="E707" s="11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</row>
    <row r="708" spans="1:52" x14ac:dyDescent="0.25">
      <c r="A708" s="46"/>
      <c r="B708" s="46"/>
      <c r="C708" s="116"/>
      <c r="D708" s="116"/>
      <c r="E708" s="11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</row>
    <row r="709" spans="1:52" x14ac:dyDescent="0.25">
      <c r="A709" s="46"/>
      <c r="B709" s="46"/>
      <c r="C709" s="116"/>
      <c r="D709" s="116"/>
      <c r="E709" s="11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</row>
    <row r="710" spans="1:52" x14ac:dyDescent="0.25">
      <c r="A710" s="46"/>
      <c r="B710" s="46"/>
      <c r="C710" s="116"/>
      <c r="D710" s="116"/>
      <c r="E710" s="11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</row>
    <row r="711" spans="1:52" x14ac:dyDescent="0.25">
      <c r="A711" s="46"/>
      <c r="B711" s="46"/>
      <c r="C711" s="116"/>
      <c r="D711" s="116"/>
      <c r="E711" s="11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</row>
    <row r="712" spans="1:52" x14ac:dyDescent="0.25">
      <c r="A712" s="46"/>
      <c r="B712" s="46"/>
      <c r="C712" s="116"/>
      <c r="D712" s="116"/>
      <c r="E712" s="11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</row>
    <row r="713" spans="1:52" x14ac:dyDescent="0.25">
      <c r="A713" s="46"/>
      <c r="B713" s="46"/>
      <c r="C713" s="116"/>
      <c r="D713" s="116"/>
      <c r="E713" s="11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</row>
    <row r="714" spans="1:52" x14ac:dyDescent="0.25">
      <c r="A714" s="46"/>
      <c r="B714" s="46"/>
      <c r="C714" s="116"/>
      <c r="D714" s="116"/>
      <c r="E714" s="11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</row>
    <row r="715" spans="1:52" x14ac:dyDescent="0.25">
      <c r="A715" s="46"/>
      <c r="B715" s="46"/>
      <c r="C715" s="116"/>
      <c r="D715" s="116"/>
      <c r="E715" s="11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</row>
    <row r="716" spans="1:52" x14ac:dyDescent="0.25">
      <c r="A716" s="46"/>
      <c r="B716" s="46"/>
      <c r="C716" s="116"/>
      <c r="D716" s="116"/>
      <c r="E716" s="11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</row>
    <row r="717" spans="1:52" x14ac:dyDescent="0.25">
      <c r="A717" s="46"/>
      <c r="B717" s="46"/>
      <c r="C717" s="116"/>
      <c r="D717" s="116"/>
      <c r="E717" s="11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</row>
    <row r="718" spans="1:52" x14ac:dyDescent="0.25">
      <c r="A718" s="46"/>
      <c r="B718" s="46"/>
      <c r="C718" s="116"/>
      <c r="D718" s="116"/>
      <c r="E718" s="11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</row>
    <row r="719" spans="1:52" x14ac:dyDescent="0.25">
      <c r="A719" s="46"/>
      <c r="B719" s="46"/>
      <c r="C719" s="116"/>
      <c r="D719" s="116"/>
      <c r="E719" s="11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</row>
    <row r="720" spans="1:52" x14ac:dyDescent="0.25">
      <c r="A720" s="46"/>
      <c r="B720" s="46"/>
      <c r="C720" s="116"/>
      <c r="D720" s="116"/>
      <c r="E720" s="11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</row>
    <row r="721" spans="1:52" x14ac:dyDescent="0.25">
      <c r="A721" s="46"/>
      <c r="B721" s="46"/>
      <c r="C721" s="116"/>
      <c r="D721" s="116"/>
      <c r="E721" s="11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</row>
    <row r="722" spans="1:52" x14ac:dyDescent="0.25">
      <c r="A722" s="46"/>
      <c r="B722" s="46"/>
      <c r="C722" s="116"/>
      <c r="D722" s="116"/>
      <c r="E722" s="11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</row>
    <row r="723" spans="1:52" x14ac:dyDescent="0.25">
      <c r="A723" s="46"/>
      <c r="B723" s="46"/>
      <c r="C723" s="116"/>
      <c r="D723" s="116"/>
      <c r="E723" s="11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</row>
    <row r="724" spans="1:52" x14ac:dyDescent="0.25">
      <c r="A724" s="46"/>
      <c r="B724" s="46"/>
      <c r="C724" s="116"/>
      <c r="D724" s="116"/>
      <c r="E724" s="11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</row>
    <row r="725" spans="1:52" x14ac:dyDescent="0.25">
      <c r="A725" s="46"/>
      <c r="B725" s="46"/>
      <c r="C725" s="116"/>
      <c r="D725" s="116"/>
      <c r="E725" s="11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</row>
    <row r="726" spans="1:52" x14ac:dyDescent="0.25">
      <c r="A726" s="46"/>
      <c r="B726" s="46"/>
      <c r="C726" s="116"/>
      <c r="D726" s="116"/>
      <c r="E726" s="11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</row>
    <row r="727" spans="1:52" x14ac:dyDescent="0.25">
      <c r="A727" s="46"/>
      <c r="B727" s="46"/>
      <c r="C727" s="116"/>
      <c r="D727" s="116"/>
      <c r="E727" s="11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</row>
    <row r="728" spans="1:52" x14ac:dyDescent="0.25">
      <c r="A728" s="46"/>
      <c r="B728" s="46"/>
      <c r="C728" s="116"/>
      <c r="D728" s="116"/>
      <c r="E728" s="11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</row>
    <row r="729" spans="1:52" x14ac:dyDescent="0.25">
      <c r="A729" s="46"/>
      <c r="B729" s="46"/>
      <c r="C729" s="116"/>
      <c r="D729" s="116"/>
      <c r="E729" s="11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</row>
    <row r="730" spans="1:52" x14ac:dyDescent="0.25">
      <c r="A730" s="46"/>
      <c r="B730" s="46"/>
      <c r="C730" s="116"/>
      <c r="D730" s="116"/>
      <c r="E730" s="11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</row>
    <row r="731" spans="1:52" x14ac:dyDescent="0.25">
      <c r="A731" s="46"/>
      <c r="B731" s="46"/>
      <c r="C731" s="116"/>
      <c r="D731" s="116"/>
      <c r="E731" s="11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</row>
    <row r="732" spans="1:52" x14ac:dyDescent="0.25">
      <c r="A732" s="46"/>
      <c r="B732" s="46"/>
      <c r="C732" s="116"/>
      <c r="D732" s="116"/>
      <c r="E732" s="11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</row>
    <row r="733" spans="1:52" x14ac:dyDescent="0.25">
      <c r="A733" s="46"/>
      <c r="B733" s="46"/>
      <c r="C733" s="116"/>
      <c r="D733" s="116"/>
      <c r="E733" s="11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</row>
    <row r="734" spans="1:52" x14ac:dyDescent="0.25">
      <c r="A734" s="46"/>
      <c r="B734" s="46"/>
      <c r="C734" s="116"/>
      <c r="D734" s="116"/>
      <c r="E734" s="11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</row>
    <row r="735" spans="1:52" x14ac:dyDescent="0.25">
      <c r="A735" s="46"/>
      <c r="B735" s="46"/>
      <c r="C735" s="116"/>
      <c r="D735" s="116"/>
      <c r="E735" s="11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</row>
    <row r="736" spans="1:52" x14ac:dyDescent="0.25">
      <c r="A736" s="46"/>
      <c r="B736" s="46"/>
      <c r="C736" s="116"/>
      <c r="D736" s="116"/>
      <c r="E736" s="11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</row>
    <row r="737" spans="1:52" x14ac:dyDescent="0.25">
      <c r="A737" s="46"/>
      <c r="B737" s="46"/>
      <c r="C737" s="116"/>
      <c r="D737" s="116"/>
      <c r="E737" s="11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</row>
    <row r="738" spans="1:52" x14ac:dyDescent="0.25">
      <c r="A738" s="46"/>
      <c r="B738" s="46"/>
      <c r="C738" s="116"/>
      <c r="D738" s="116"/>
      <c r="E738" s="11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</row>
    <row r="739" spans="1:52" x14ac:dyDescent="0.25">
      <c r="A739" s="46"/>
      <c r="B739" s="46"/>
      <c r="C739" s="116"/>
      <c r="D739" s="116"/>
      <c r="E739" s="11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</row>
    <row r="740" spans="1:52" x14ac:dyDescent="0.25">
      <c r="A740" s="46"/>
      <c r="B740" s="46"/>
      <c r="C740" s="116"/>
      <c r="D740" s="116"/>
      <c r="E740" s="11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</row>
    <row r="741" spans="1:52" x14ac:dyDescent="0.25">
      <c r="A741" s="46"/>
      <c r="B741" s="46"/>
      <c r="C741" s="116"/>
      <c r="D741" s="116"/>
      <c r="E741" s="11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</row>
    <row r="742" spans="1:52" x14ac:dyDescent="0.25">
      <c r="A742" s="46"/>
      <c r="B742" s="46"/>
      <c r="C742" s="116"/>
      <c r="D742" s="116"/>
      <c r="E742" s="11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</row>
    <row r="743" spans="1:52" x14ac:dyDescent="0.25">
      <c r="A743" s="46"/>
      <c r="B743" s="46"/>
      <c r="C743" s="116"/>
      <c r="D743" s="116"/>
      <c r="E743" s="11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</row>
    <row r="744" spans="1:52" x14ac:dyDescent="0.25">
      <c r="A744" s="46"/>
      <c r="B744" s="46"/>
      <c r="C744" s="116"/>
      <c r="D744" s="116"/>
      <c r="E744" s="11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</row>
    <row r="745" spans="1:52" x14ac:dyDescent="0.25">
      <c r="A745" s="46"/>
      <c r="B745" s="46"/>
      <c r="C745" s="116"/>
      <c r="D745" s="116"/>
      <c r="E745" s="11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</row>
    <row r="746" spans="1:52" x14ac:dyDescent="0.25">
      <c r="A746" s="46"/>
      <c r="B746" s="46"/>
      <c r="C746" s="116"/>
      <c r="D746" s="116"/>
      <c r="E746" s="11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</row>
    <row r="747" spans="1:52" x14ac:dyDescent="0.25">
      <c r="A747" s="46"/>
      <c r="B747" s="46"/>
      <c r="C747" s="116"/>
      <c r="D747" s="116"/>
      <c r="E747" s="11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</row>
    <row r="748" spans="1:52" x14ac:dyDescent="0.25">
      <c r="A748" s="46"/>
      <c r="B748" s="46"/>
      <c r="C748" s="116"/>
      <c r="D748" s="116"/>
      <c r="E748" s="11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</row>
    <row r="749" spans="1:52" x14ac:dyDescent="0.25">
      <c r="A749" s="46"/>
      <c r="B749" s="46"/>
      <c r="C749" s="116"/>
      <c r="D749" s="116"/>
      <c r="E749" s="11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</row>
    <row r="750" spans="1:52" x14ac:dyDescent="0.25">
      <c r="A750" s="46"/>
      <c r="B750" s="46"/>
      <c r="C750" s="116"/>
      <c r="D750" s="116"/>
      <c r="E750" s="11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</row>
    <row r="751" spans="1:52" x14ac:dyDescent="0.25">
      <c r="A751" s="46"/>
      <c r="B751" s="46"/>
      <c r="C751" s="116"/>
      <c r="D751" s="116"/>
      <c r="E751" s="11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</row>
    <row r="752" spans="1:52" x14ac:dyDescent="0.25">
      <c r="A752" s="46"/>
      <c r="B752" s="46"/>
      <c r="C752" s="116"/>
      <c r="D752" s="116"/>
      <c r="E752" s="11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</row>
    <row r="753" spans="1:52" x14ac:dyDescent="0.25">
      <c r="A753" s="46"/>
      <c r="B753" s="46"/>
      <c r="C753" s="116"/>
      <c r="D753" s="116"/>
      <c r="E753" s="11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</row>
    <row r="754" spans="1:52" x14ac:dyDescent="0.25">
      <c r="A754" s="46"/>
      <c r="B754" s="46"/>
      <c r="C754" s="116"/>
      <c r="D754" s="116"/>
      <c r="E754" s="11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</row>
    <row r="755" spans="1:52" x14ac:dyDescent="0.25">
      <c r="A755" s="46"/>
      <c r="B755" s="46"/>
      <c r="C755" s="116"/>
      <c r="D755" s="116"/>
      <c r="E755" s="11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</row>
    <row r="756" spans="1:52" x14ac:dyDescent="0.25">
      <c r="A756" s="46"/>
      <c r="B756" s="46"/>
      <c r="C756" s="116"/>
      <c r="D756" s="116"/>
      <c r="E756" s="11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</row>
    <row r="757" spans="1:52" x14ac:dyDescent="0.25">
      <c r="A757" s="46"/>
      <c r="B757" s="46"/>
      <c r="C757" s="116"/>
      <c r="D757" s="116"/>
      <c r="E757" s="11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</row>
    <row r="758" spans="1:52" x14ac:dyDescent="0.25">
      <c r="A758" s="46"/>
      <c r="B758" s="46"/>
      <c r="C758" s="116"/>
      <c r="D758" s="116"/>
      <c r="E758" s="11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</row>
    <row r="759" spans="1:52" x14ac:dyDescent="0.25">
      <c r="A759" s="46"/>
      <c r="B759" s="46"/>
      <c r="C759" s="116"/>
      <c r="D759" s="116"/>
      <c r="E759" s="11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</row>
    <row r="760" spans="1:52" x14ac:dyDescent="0.25">
      <c r="A760" s="46"/>
      <c r="B760" s="46"/>
      <c r="C760" s="116"/>
      <c r="D760" s="116"/>
      <c r="E760" s="11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</row>
    <row r="761" spans="1:52" x14ac:dyDescent="0.25">
      <c r="A761" s="46"/>
      <c r="B761" s="46"/>
      <c r="C761" s="116"/>
      <c r="D761" s="116"/>
      <c r="E761" s="11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</row>
    <row r="762" spans="1:52" x14ac:dyDescent="0.25">
      <c r="A762" s="46"/>
      <c r="B762" s="46"/>
      <c r="C762" s="116"/>
      <c r="D762" s="116"/>
      <c r="E762" s="11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</row>
    <row r="763" spans="1:52" x14ac:dyDescent="0.25">
      <c r="A763" s="46"/>
      <c r="B763" s="46"/>
      <c r="C763" s="116"/>
      <c r="D763" s="116"/>
      <c r="E763" s="11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</row>
    <row r="764" spans="1:52" x14ac:dyDescent="0.25">
      <c r="A764" s="46"/>
      <c r="B764" s="46"/>
      <c r="C764" s="116"/>
      <c r="D764" s="116"/>
      <c r="E764" s="11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</row>
    <row r="765" spans="1:52" x14ac:dyDescent="0.25">
      <c r="A765" s="46"/>
      <c r="B765" s="46"/>
      <c r="C765" s="116"/>
      <c r="D765" s="116"/>
      <c r="E765" s="11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</row>
    <row r="766" spans="1:52" x14ac:dyDescent="0.25">
      <c r="A766" s="46"/>
      <c r="B766" s="46"/>
      <c r="C766" s="116"/>
      <c r="D766" s="116"/>
      <c r="E766" s="11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</row>
    <row r="767" spans="1:52" x14ac:dyDescent="0.25">
      <c r="A767" s="46"/>
      <c r="B767" s="46"/>
      <c r="C767" s="116"/>
      <c r="D767" s="116"/>
      <c r="E767" s="11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</row>
    <row r="768" spans="1:52" x14ac:dyDescent="0.25">
      <c r="A768" s="46"/>
      <c r="B768" s="46"/>
      <c r="C768" s="116"/>
      <c r="D768" s="116"/>
      <c r="E768" s="11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</row>
    <row r="769" spans="1:52" x14ac:dyDescent="0.25">
      <c r="A769" s="46"/>
      <c r="B769" s="46"/>
      <c r="C769" s="116"/>
      <c r="D769" s="116"/>
      <c r="E769" s="11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</row>
    <row r="770" spans="1:52" x14ac:dyDescent="0.25">
      <c r="A770" s="46"/>
      <c r="B770" s="46"/>
      <c r="C770" s="116"/>
      <c r="D770" s="116"/>
      <c r="E770" s="11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</row>
    <row r="771" spans="1:52" x14ac:dyDescent="0.25">
      <c r="A771" s="46"/>
      <c r="B771" s="46"/>
      <c r="C771" s="116"/>
      <c r="D771" s="116"/>
      <c r="E771" s="11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</row>
    <row r="772" spans="1:52" x14ac:dyDescent="0.25">
      <c r="A772" s="46"/>
      <c r="B772" s="46"/>
      <c r="C772" s="116"/>
      <c r="D772" s="116"/>
      <c r="E772" s="11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</row>
    <row r="773" spans="1:52" x14ac:dyDescent="0.25">
      <c r="A773" s="46"/>
      <c r="B773" s="46"/>
      <c r="C773" s="116"/>
      <c r="D773" s="116"/>
      <c r="E773" s="11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</row>
    <row r="774" spans="1:52" x14ac:dyDescent="0.25">
      <c r="A774" s="46"/>
      <c r="B774" s="46"/>
      <c r="C774" s="116"/>
      <c r="D774" s="116"/>
      <c r="E774" s="11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</row>
    <row r="775" spans="1:52" x14ac:dyDescent="0.25">
      <c r="A775" s="46"/>
      <c r="B775" s="46"/>
      <c r="C775" s="116"/>
      <c r="D775" s="116"/>
      <c r="E775" s="11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</row>
    <row r="776" spans="1:52" x14ac:dyDescent="0.25">
      <c r="A776" s="46"/>
      <c r="B776" s="46"/>
      <c r="C776" s="116"/>
      <c r="D776" s="116"/>
      <c r="E776" s="11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</row>
    <row r="777" spans="1:52" x14ac:dyDescent="0.25">
      <c r="A777" s="46"/>
      <c r="B777" s="46"/>
      <c r="C777" s="116"/>
      <c r="D777" s="116"/>
      <c r="E777" s="11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</row>
    <row r="778" spans="1:52" x14ac:dyDescent="0.25">
      <c r="A778" s="46"/>
      <c r="B778" s="46"/>
      <c r="C778" s="116"/>
      <c r="D778" s="116"/>
      <c r="E778" s="11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</row>
    <row r="779" spans="1:52" x14ac:dyDescent="0.25">
      <c r="A779" s="46"/>
      <c r="B779" s="46"/>
      <c r="C779" s="116"/>
      <c r="D779" s="116"/>
      <c r="E779" s="11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</row>
    <row r="780" spans="1:52" x14ac:dyDescent="0.25">
      <c r="A780" s="46"/>
      <c r="B780" s="46"/>
      <c r="C780" s="116"/>
      <c r="D780" s="116"/>
      <c r="E780" s="11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</row>
    <row r="781" spans="1:52" x14ac:dyDescent="0.25">
      <c r="A781" s="46"/>
      <c r="B781" s="46"/>
      <c r="C781" s="116"/>
      <c r="D781" s="116"/>
      <c r="E781" s="11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</row>
    <row r="782" spans="1:52" x14ac:dyDescent="0.25">
      <c r="A782" s="46"/>
      <c r="B782" s="46"/>
      <c r="C782" s="116"/>
      <c r="D782" s="116"/>
      <c r="E782" s="11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</row>
    <row r="783" spans="1:52" x14ac:dyDescent="0.25">
      <c r="A783" s="46"/>
      <c r="B783" s="46"/>
      <c r="C783" s="116"/>
      <c r="D783" s="116"/>
      <c r="E783" s="11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</row>
    <row r="784" spans="1:52" x14ac:dyDescent="0.25">
      <c r="A784" s="46"/>
      <c r="B784" s="46"/>
      <c r="C784" s="116"/>
      <c r="D784" s="116"/>
      <c r="E784" s="11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</row>
    <row r="785" spans="1:52" x14ac:dyDescent="0.25">
      <c r="A785" s="46"/>
      <c r="B785" s="46"/>
      <c r="C785" s="116"/>
      <c r="D785" s="116"/>
      <c r="E785" s="11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</row>
    <row r="786" spans="1:52" x14ac:dyDescent="0.25">
      <c r="A786" s="46"/>
      <c r="B786" s="46"/>
      <c r="C786" s="116"/>
      <c r="D786" s="116"/>
      <c r="E786" s="11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</row>
    <row r="787" spans="1:52" x14ac:dyDescent="0.25">
      <c r="A787" s="46"/>
      <c r="B787" s="46"/>
      <c r="C787" s="116"/>
      <c r="D787" s="116"/>
      <c r="E787" s="11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</row>
    <row r="788" spans="1:52" x14ac:dyDescent="0.25">
      <c r="A788" s="46"/>
      <c r="B788" s="46"/>
      <c r="C788" s="116"/>
      <c r="D788" s="116"/>
      <c r="E788" s="11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</row>
    <row r="789" spans="1:52" x14ac:dyDescent="0.25">
      <c r="A789" s="46"/>
      <c r="B789" s="46"/>
      <c r="C789" s="116"/>
      <c r="D789" s="116"/>
      <c r="E789" s="11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</row>
    <row r="790" spans="1:52" x14ac:dyDescent="0.25">
      <c r="A790" s="46"/>
      <c r="B790" s="46"/>
      <c r="C790" s="116"/>
      <c r="D790" s="116"/>
      <c r="E790" s="11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</row>
    <row r="791" spans="1:52" x14ac:dyDescent="0.25">
      <c r="A791" s="46"/>
      <c r="B791" s="46"/>
      <c r="C791" s="116"/>
      <c r="D791" s="116"/>
      <c r="E791" s="11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</row>
    <row r="792" spans="1:52" x14ac:dyDescent="0.25">
      <c r="A792" s="46"/>
      <c r="B792" s="46"/>
      <c r="C792" s="116"/>
      <c r="D792" s="116"/>
      <c r="E792" s="11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</row>
    <row r="793" spans="1:52" x14ac:dyDescent="0.25">
      <c r="A793" s="46"/>
      <c r="B793" s="46"/>
      <c r="C793" s="116"/>
      <c r="D793" s="116"/>
      <c r="E793" s="11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</row>
    <row r="794" spans="1:52" x14ac:dyDescent="0.25">
      <c r="A794" s="46"/>
      <c r="B794" s="46"/>
      <c r="C794" s="116"/>
      <c r="D794" s="116"/>
      <c r="E794" s="11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</row>
    <row r="795" spans="1:52" x14ac:dyDescent="0.25">
      <c r="A795" s="46"/>
      <c r="B795" s="46"/>
      <c r="C795" s="116"/>
      <c r="D795" s="116"/>
      <c r="E795" s="11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</row>
    <row r="796" spans="1:52" x14ac:dyDescent="0.25">
      <c r="A796" s="46"/>
      <c r="B796" s="46"/>
      <c r="C796" s="116"/>
      <c r="D796" s="116"/>
      <c r="E796" s="11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</row>
    <row r="797" spans="1:52" x14ac:dyDescent="0.25">
      <c r="A797" s="46"/>
      <c r="B797" s="46"/>
      <c r="C797" s="116"/>
      <c r="D797" s="116"/>
      <c r="E797" s="11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</row>
    <row r="798" spans="1:52" x14ac:dyDescent="0.25">
      <c r="A798" s="46"/>
      <c r="B798" s="46"/>
      <c r="C798" s="116"/>
      <c r="D798" s="116"/>
      <c r="E798" s="11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</row>
    <row r="799" spans="1:52" x14ac:dyDescent="0.25">
      <c r="A799" s="46"/>
      <c r="B799" s="46"/>
      <c r="C799" s="116"/>
      <c r="D799" s="116"/>
      <c r="E799" s="11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</row>
    <row r="800" spans="1:52" x14ac:dyDescent="0.25">
      <c r="A800" s="46"/>
      <c r="B800" s="46"/>
      <c r="C800" s="116"/>
      <c r="D800" s="116"/>
      <c r="E800" s="11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</row>
    <row r="801" spans="1:52" x14ac:dyDescent="0.25">
      <c r="A801" s="46"/>
      <c r="B801" s="46"/>
      <c r="C801" s="116"/>
      <c r="D801" s="116"/>
      <c r="E801" s="11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</row>
    <row r="802" spans="1:52" x14ac:dyDescent="0.25">
      <c r="A802" s="46"/>
      <c r="B802" s="46"/>
      <c r="C802" s="116"/>
      <c r="D802" s="116"/>
      <c r="E802" s="11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</row>
    <row r="803" spans="1:52" x14ac:dyDescent="0.25">
      <c r="A803" s="46"/>
      <c r="B803" s="46"/>
      <c r="C803" s="116"/>
      <c r="D803" s="116"/>
      <c r="E803" s="11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</row>
    <row r="804" spans="1:52" x14ac:dyDescent="0.25">
      <c r="A804" s="46"/>
      <c r="B804" s="46"/>
      <c r="C804" s="116"/>
      <c r="D804" s="116"/>
      <c r="E804" s="11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</row>
    <row r="805" spans="1:52" x14ac:dyDescent="0.25">
      <c r="A805" s="46"/>
      <c r="B805" s="46"/>
      <c r="C805" s="116"/>
      <c r="D805" s="116"/>
      <c r="E805" s="11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</row>
    <row r="806" spans="1:52" x14ac:dyDescent="0.25">
      <c r="A806" s="46"/>
      <c r="B806" s="46"/>
      <c r="C806" s="116"/>
      <c r="D806" s="116"/>
      <c r="E806" s="11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</row>
    <row r="807" spans="1:52" x14ac:dyDescent="0.25">
      <c r="A807" s="46"/>
      <c r="B807" s="46"/>
      <c r="C807" s="116"/>
      <c r="D807" s="116"/>
      <c r="E807" s="11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</row>
    <row r="808" spans="1:52" x14ac:dyDescent="0.25">
      <c r="A808" s="46"/>
      <c r="B808" s="46"/>
      <c r="C808" s="116"/>
      <c r="D808" s="116"/>
      <c r="E808" s="11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</row>
    <row r="809" spans="1:52" x14ac:dyDescent="0.25">
      <c r="A809" s="46"/>
      <c r="B809" s="46"/>
      <c r="C809" s="116"/>
      <c r="D809" s="116"/>
      <c r="E809" s="11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</row>
    <row r="810" spans="1:52" x14ac:dyDescent="0.25">
      <c r="A810" s="46"/>
      <c r="B810" s="46"/>
      <c r="C810" s="116"/>
      <c r="D810" s="116"/>
      <c r="E810" s="11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</row>
    <row r="811" spans="1:52" x14ac:dyDescent="0.25">
      <c r="A811" s="46"/>
      <c r="B811" s="46"/>
      <c r="C811" s="116"/>
      <c r="D811" s="116"/>
      <c r="E811" s="11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</row>
    <row r="812" spans="1:52" x14ac:dyDescent="0.25">
      <c r="A812" s="46"/>
      <c r="B812" s="46"/>
      <c r="C812" s="116"/>
      <c r="D812" s="116"/>
      <c r="E812" s="11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</row>
    <row r="813" spans="1:52" x14ac:dyDescent="0.25">
      <c r="A813" s="46"/>
      <c r="B813" s="46"/>
      <c r="C813" s="116"/>
      <c r="D813" s="116"/>
      <c r="E813" s="11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</row>
    <row r="814" spans="1:52" x14ac:dyDescent="0.25">
      <c r="A814" s="46"/>
      <c r="B814" s="46"/>
      <c r="C814" s="116"/>
      <c r="D814" s="116"/>
      <c r="E814" s="11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</row>
    <row r="815" spans="1:52" x14ac:dyDescent="0.25">
      <c r="A815" s="46"/>
      <c r="B815" s="46"/>
      <c r="C815" s="116"/>
      <c r="D815" s="116"/>
      <c r="E815" s="11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</row>
    <row r="816" spans="1:52" x14ac:dyDescent="0.25">
      <c r="A816" s="46"/>
      <c r="B816" s="46"/>
      <c r="C816" s="116"/>
      <c r="D816" s="116"/>
      <c r="E816" s="11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</row>
    <row r="817" spans="1:52" x14ac:dyDescent="0.25">
      <c r="A817" s="46"/>
      <c r="B817" s="46"/>
      <c r="C817" s="116"/>
      <c r="D817" s="116"/>
      <c r="E817" s="11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</row>
    <row r="818" spans="1:52" x14ac:dyDescent="0.25">
      <c r="A818" s="46"/>
      <c r="B818" s="46"/>
      <c r="C818" s="116"/>
      <c r="D818" s="116"/>
      <c r="E818" s="11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</row>
    <row r="819" spans="1:52" x14ac:dyDescent="0.25">
      <c r="A819" s="46"/>
      <c r="B819" s="46"/>
      <c r="C819" s="116"/>
      <c r="D819" s="116"/>
      <c r="E819" s="11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</row>
    <row r="820" spans="1:52" x14ac:dyDescent="0.25">
      <c r="A820" s="46"/>
      <c r="B820" s="46"/>
      <c r="C820" s="116"/>
      <c r="D820" s="116"/>
      <c r="E820" s="11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</row>
    <row r="821" spans="1:52" x14ac:dyDescent="0.25">
      <c r="A821" s="46"/>
      <c r="B821" s="46"/>
      <c r="C821" s="116"/>
      <c r="D821" s="116"/>
      <c r="E821" s="11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</row>
    <row r="822" spans="1:52" x14ac:dyDescent="0.25">
      <c r="A822" s="46"/>
      <c r="B822" s="46"/>
      <c r="C822" s="116"/>
      <c r="D822" s="116"/>
      <c r="E822" s="11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</row>
    <row r="823" spans="1:52" x14ac:dyDescent="0.25">
      <c r="A823" s="46"/>
      <c r="B823" s="46"/>
      <c r="C823" s="116"/>
      <c r="D823" s="116"/>
      <c r="E823" s="11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</row>
    <row r="824" spans="1:52" x14ac:dyDescent="0.25">
      <c r="A824" s="46"/>
      <c r="B824" s="46"/>
      <c r="C824" s="116"/>
      <c r="D824" s="116"/>
      <c r="E824" s="11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</row>
    <row r="825" spans="1:52" x14ac:dyDescent="0.25">
      <c r="A825" s="46"/>
      <c r="B825" s="46"/>
      <c r="C825" s="116"/>
      <c r="D825" s="116"/>
      <c r="E825" s="11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</row>
    <row r="826" spans="1:52" x14ac:dyDescent="0.25">
      <c r="A826" s="46"/>
      <c r="B826" s="46"/>
      <c r="C826" s="116"/>
      <c r="D826" s="116"/>
      <c r="E826" s="11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</row>
    <row r="827" spans="1:52" x14ac:dyDescent="0.25">
      <c r="A827" s="46"/>
      <c r="B827" s="46"/>
      <c r="C827" s="116"/>
      <c r="D827" s="116"/>
      <c r="E827" s="11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</row>
    <row r="828" spans="1:52" x14ac:dyDescent="0.25">
      <c r="A828" s="46"/>
      <c r="B828" s="46"/>
      <c r="C828" s="116"/>
      <c r="D828" s="116"/>
      <c r="E828" s="11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</row>
    <row r="829" spans="1:52" x14ac:dyDescent="0.25">
      <c r="A829" s="46"/>
      <c r="B829" s="46"/>
      <c r="C829" s="116"/>
      <c r="D829" s="116"/>
      <c r="E829" s="11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</row>
    <row r="830" spans="1:52" x14ac:dyDescent="0.25">
      <c r="A830" s="46"/>
      <c r="B830" s="46"/>
      <c r="C830" s="116"/>
      <c r="D830" s="116"/>
      <c r="E830" s="11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</row>
    <row r="831" spans="1:52" x14ac:dyDescent="0.25">
      <c r="A831" s="46"/>
      <c r="B831" s="46"/>
      <c r="C831" s="116"/>
      <c r="D831" s="116"/>
      <c r="E831" s="11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</row>
    <row r="832" spans="1:52" x14ac:dyDescent="0.25">
      <c r="A832" s="46"/>
      <c r="B832" s="46"/>
      <c r="C832" s="116"/>
      <c r="D832" s="116"/>
      <c r="E832" s="11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</row>
    <row r="833" spans="1:52" x14ac:dyDescent="0.25">
      <c r="A833" s="46"/>
      <c r="B833" s="46"/>
      <c r="C833" s="116"/>
      <c r="D833" s="116"/>
      <c r="E833" s="11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</row>
    <row r="834" spans="1:52" x14ac:dyDescent="0.25">
      <c r="A834" s="46"/>
      <c r="B834" s="46"/>
      <c r="C834" s="116"/>
      <c r="D834" s="116"/>
      <c r="E834" s="11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</row>
    <row r="835" spans="1:52" x14ac:dyDescent="0.25">
      <c r="A835" s="46"/>
      <c r="B835" s="46"/>
      <c r="C835" s="116"/>
      <c r="D835" s="116"/>
      <c r="E835" s="11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</row>
    <row r="836" spans="1:52" x14ac:dyDescent="0.25">
      <c r="A836" s="46"/>
      <c r="B836" s="46"/>
      <c r="C836" s="116"/>
      <c r="D836" s="116"/>
      <c r="E836" s="11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</row>
    <row r="837" spans="1:52" x14ac:dyDescent="0.25">
      <c r="A837" s="46"/>
      <c r="B837" s="46"/>
      <c r="C837" s="116"/>
      <c r="D837" s="116"/>
      <c r="E837" s="11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</row>
    <row r="838" spans="1:52" x14ac:dyDescent="0.25">
      <c r="A838" s="46"/>
      <c r="B838" s="46"/>
      <c r="C838" s="116"/>
      <c r="D838" s="116"/>
      <c r="E838" s="11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</row>
    <row r="839" spans="1:52" x14ac:dyDescent="0.25">
      <c r="A839" s="46"/>
      <c r="B839" s="46"/>
      <c r="C839" s="116"/>
      <c r="D839" s="116"/>
      <c r="E839" s="11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</row>
    <row r="840" spans="1:52" x14ac:dyDescent="0.25">
      <c r="A840" s="46"/>
      <c r="B840" s="46"/>
      <c r="C840" s="116"/>
      <c r="D840" s="116"/>
      <c r="E840" s="11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</row>
    <row r="841" spans="1:52" x14ac:dyDescent="0.25">
      <c r="A841" s="46"/>
      <c r="B841" s="46"/>
      <c r="C841" s="116"/>
      <c r="D841" s="116"/>
      <c r="E841" s="11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</row>
    <row r="842" spans="1:52" x14ac:dyDescent="0.25">
      <c r="A842" s="46"/>
      <c r="B842" s="46"/>
      <c r="C842" s="116"/>
      <c r="D842" s="116"/>
      <c r="E842" s="11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</row>
    <row r="843" spans="1:52" x14ac:dyDescent="0.25">
      <c r="A843" s="46"/>
      <c r="B843" s="46"/>
      <c r="C843" s="116"/>
      <c r="D843" s="116"/>
      <c r="E843" s="11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</row>
    <row r="844" spans="1:52" x14ac:dyDescent="0.25">
      <c r="A844" s="46"/>
      <c r="B844" s="46"/>
      <c r="C844" s="116"/>
      <c r="D844" s="116"/>
      <c r="E844" s="11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</row>
    <row r="845" spans="1:52" x14ac:dyDescent="0.25">
      <c r="A845" s="46"/>
      <c r="B845" s="46"/>
      <c r="C845" s="116"/>
      <c r="D845" s="116"/>
      <c r="E845" s="11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</row>
    <row r="846" spans="1:52" x14ac:dyDescent="0.25">
      <c r="A846" s="46"/>
      <c r="B846" s="46"/>
      <c r="C846" s="116"/>
      <c r="D846" s="116"/>
      <c r="E846" s="11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</row>
    <row r="847" spans="1:52" x14ac:dyDescent="0.25">
      <c r="A847" s="46"/>
      <c r="B847" s="46"/>
      <c r="C847" s="116"/>
      <c r="D847" s="116"/>
      <c r="E847" s="11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</row>
    <row r="848" spans="1:52" x14ac:dyDescent="0.25">
      <c r="A848" s="46"/>
      <c r="B848" s="46"/>
      <c r="C848" s="116"/>
      <c r="D848" s="116"/>
      <c r="E848" s="11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</row>
    <row r="849" spans="1:52" x14ac:dyDescent="0.25">
      <c r="A849" s="46"/>
      <c r="B849" s="46"/>
      <c r="C849" s="116"/>
      <c r="D849" s="116"/>
      <c r="E849" s="11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</row>
    <row r="850" spans="1:52" x14ac:dyDescent="0.25">
      <c r="A850" s="46"/>
      <c r="B850" s="46"/>
      <c r="C850" s="116"/>
      <c r="D850" s="116"/>
      <c r="E850" s="11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</row>
    <row r="851" spans="1:52" x14ac:dyDescent="0.25">
      <c r="A851" s="46"/>
      <c r="B851" s="46"/>
      <c r="C851" s="116"/>
      <c r="D851" s="116"/>
      <c r="E851" s="11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</row>
    <row r="852" spans="1:52" x14ac:dyDescent="0.25">
      <c r="A852" s="46"/>
      <c r="B852" s="46"/>
      <c r="C852" s="116"/>
      <c r="D852" s="116"/>
      <c r="E852" s="11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</row>
    <row r="853" spans="1:52" x14ac:dyDescent="0.25">
      <c r="A853" s="46"/>
      <c r="B853" s="46"/>
      <c r="C853" s="116"/>
      <c r="D853" s="116"/>
      <c r="E853" s="11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</row>
    <row r="854" spans="1:52" x14ac:dyDescent="0.25">
      <c r="A854" s="46"/>
      <c r="B854" s="46"/>
      <c r="C854" s="116"/>
      <c r="D854" s="116"/>
      <c r="E854" s="11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</row>
    <row r="855" spans="1:52" x14ac:dyDescent="0.25">
      <c r="A855" s="46"/>
      <c r="B855" s="46"/>
      <c r="C855" s="116"/>
      <c r="D855" s="116"/>
      <c r="E855" s="11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</row>
    <row r="856" spans="1:52" x14ac:dyDescent="0.25">
      <c r="A856" s="46"/>
      <c r="B856" s="46"/>
      <c r="C856" s="116"/>
      <c r="D856" s="116"/>
      <c r="E856" s="11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</row>
    <row r="857" spans="1:52" x14ac:dyDescent="0.25">
      <c r="A857" s="46"/>
      <c r="B857" s="46"/>
      <c r="C857" s="116"/>
      <c r="D857" s="116"/>
      <c r="E857" s="11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</row>
    <row r="858" spans="1:52" x14ac:dyDescent="0.25">
      <c r="A858" s="46"/>
      <c r="B858" s="46"/>
      <c r="C858" s="116"/>
      <c r="D858" s="116"/>
      <c r="E858" s="11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</row>
    <row r="859" spans="1:52" x14ac:dyDescent="0.25">
      <c r="A859" s="46"/>
      <c r="B859" s="46"/>
      <c r="C859" s="116"/>
      <c r="D859" s="116"/>
      <c r="E859" s="11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</row>
    <row r="860" spans="1:52" x14ac:dyDescent="0.25">
      <c r="A860" s="46"/>
      <c r="B860" s="46"/>
      <c r="C860" s="116"/>
      <c r="D860" s="116"/>
      <c r="E860" s="11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</row>
    <row r="861" spans="1:52" x14ac:dyDescent="0.25">
      <c r="A861" s="46"/>
      <c r="B861" s="46"/>
      <c r="C861" s="116"/>
      <c r="D861" s="116"/>
      <c r="E861" s="11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</row>
    <row r="862" spans="1:52" x14ac:dyDescent="0.25">
      <c r="A862" s="46"/>
      <c r="B862" s="46"/>
      <c r="C862" s="116"/>
      <c r="D862" s="116"/>
      <c r="E862" s="11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</row>
    <row r="863" spans="1:52" x14ac:dyDescent="0.25">
      <c r="A863" s="46"/>
      <c r="B863" s="46"/>
      <c r="C863" s="116"/>
      <c r="D863" s="116"/>
      <c r="E863" s="11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</row>
    <row r="864" spans="1:52" x14ac:dyDescent="0.25">
      <c r="A864" s="46"/>
      <c r="B864" s="46"/>
      <c r="C864" s="116"/>
      <c r="D864" s="116"/>
      <c r="E864" s="11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</row>
    <row r="865" spans="1:52" x14ac:dyDescent="0.25">
      <c r="A865" s="46"/>
      <c r="B865" s="46"/>
      <c r="C865" s="116"/>
      <c r="D865" s="116"/>
      <c r="E865" s="11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</row>
    <row r="866" spans="1:52" x14ac:dyDescent="0.25">
      <c r="A866" s="46"/>
      <c r="B866" s="46"/>
      <c r="C866" s="116"/>
      <c r="D866" s="116"/>
      <c r="E866" s="11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</row>
    <row r="867" spans="1:52" x14ac:dyDescent="0.25">
      <c r="A867" s="46"/>
      <c r="B867" s="46"/>
      <c r="C867" s="116"/>
      <c r="D867" s="116"/>
      <c r="E867" s="11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</row>
    <row r="868" spans="1:52" x14ac:dyDescent="0.25">
      <c r="A868" s="46"/>
      <c r="B868" s="46"/>
      <c r="C868" s="116"/>
      <c r="D868" s="116"/>
      <c r="E868" s="11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</row>
    <row r="869" spans="1:52" x14ac:dyDescent="0.25">
      <c r="A869" s="46"/>
      <c r="B869" s="46"/>
      <c r="C869" s="116"/>
      <c r="D869" s="116"/>
      <c r="E869" s="11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</row>
    <row r="870" spans="1:52" x14ac:dyDescent="0.25">
      <c r="A870" s="46"/>
      <c r="B870" s="46"/>
      <c r="C870" s="116"/>
      <c r="D870" s="116"/>
      <c r="E870" s="11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</row>
    <row r="871" spans="1:52" x14ac:dyDescent="0.25">
      <c r="A871" s="46"/>
      <c r="B871" s="46"/>
      <c r="C871" s="116"/>
      <c r="D871" s="116"/>
      <c r="E871" s="11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</row>
    <row r="872" spans="1:52" x14ac:dyDescent="0.25">
      <c r="A872" s="46"/>
      <c r="B872" s="46"/>
      <c r="C872" s="116"/>
      <c r="D872" s="116"/>
      <c r="E872" s="11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</row>
    <row r="873" spans="1:52" x14ac:dyDescent="0.25">
      <c r="A873" s="46"/>
      <c r="B873" s="46"/>
      <c r="C873" s="116"/>
      <c r="D873" s="116"/>
      <c r="E873" s="11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</row>
    <row r="874" spans="1:52" x14ac:dyDescent="0.25">
      <c r="A874" s="46"/>
      <c r="B874" s="46"/>
      <c r="C874" s="116"/>
      <c r="D874" s="116"/>
      <c r="E874" s="11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</row>
    <row r="875" spans="1:52" x14ac:dyDescent="0.25">
      <c r="A875" s="46"/>
      <c r="B875" s="46"/>
      <c r="C875" s="116"/>
      <c r="D875" s="116"/>
      <c r="E875" s="11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</row>
    <row r="876" spans="1:52" x14ac:dyDescent="0.25">
      <c r="A876" s="46"/>
      <c r="B876" s="46"/>
      <c r="C876" s="116"/>
      <c r="D876" s="116"/>
      <c r="E876" s="11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</row>
    <row r="877" spans="1:52" x14ac:dyDescent="0.25">
      <c r="A877" s="46"/>
      <c r="B877" s="46"/>
      <c r="C877" s="116"/>
      <c r="D877" s="116"/>
      <c r="E877" s="11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</row>
    <row r="878" spans="1:52" x14ac:dyDescent="0.25">
      <c r="A878" s="46"/>
      <c r="B878" s="46"/>
      <c r="C878" s="116"/>
      <c r="D878" s="116"/>
      <c r="E878" s="11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</row>
    <row r="879" spans="1:52" x14ac:dyDescent="0.25">
      <c r="A879" s="46"/>
      <c r="B879" s="46"/>
      <c r="C879" s="116"/>
      <c r="D879" s="116"/>
      <c r="E879" s="11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</row>
    <row r="880" spans="1:52" x14ac:dyDescent="0.25">
      <c r="A880" s="46"/>
      <c r="B880" s="46"/>
      <c r="C880" s="116"/>
      <c r="D880" s="116"/>
      <c r="E880" s="11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</row>
    <row r="881" spans="1:52" x14ac:dyDescent="0.25">
      <c r="A881" s="46"/>
      <c r="B881" s="46"/>
      <c r="C881" s="116"/>
      <c r="D881" s="116"/>
      <c r="E881" s="11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</row>
    <row r="882" spans="1:52" x14ac:dyDescent="0.25">
      <c r="A882" s="46"/>
      <c r="B882" s="46"/>
      <c r="C882" s="116"/>
      <c r="D882" s="116"/>
      <c r="E882" s="11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</row>
    <row r="883" spans="1:52" x14ac:dyDescent="0.25">
      <c r="A883" s="46"/>
      <c r="B883" s="46"/>
      <c r="C883" s="116"/>
      <c r="D883" s="116"/>
      <c r="E883" s="11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</row>
    <row r="884" spans="1:52" x14ac:dyDescent="0.25">
      <c r="A884" s="46"/>
      <c r="B884" s="46"/>
      <c r="C884" s="116"/>
      <c r="D884" s="116"/>
      <c r="E884" s="11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</row>
    <row r="885" spans="1:52" x14ac:dyDescent="0.25">
      <c r="A885" s="46"/>
      <c r="B885" s="46"/>
      <c r="C885" s="116"/>
      <c r="D885" s="116"/>
      <c r="E885" s="11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</row>
    <row r="886" spans="1:52" x14ac:dyDescent="0.25">
      <c r="A886" s="46"/>
      <c r="B886" s="46"/>
      <c r="C886" s="116"/>
      <c r="D886" s="116"/>
      <c r="E886" s="11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</row>
    <row r="887" spans="1:52" x14ac:dyDescent="0.25">
      <c r="A887" s="46"/>
      <c r="B887" s="46"/>
      <c r="C887" s="116"/>
      <c r="D887" s="116"/>
      <c r="E887" s="11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</row>
    <row r="888" spans="1:52" x14ac:dyDescent="0.25">
      <c r="A888" s="46"/>
      <c r="B888" s="46"/>
      <c r="C888" s="116"/>
      <c r="D888" s="116"/>
      <c r="E888" s="11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</row>
    <row r="889" spans="1:52" x14ac:dyDescent="0.25">
      <c r="A889" s="46"/>
      <c r="B889" s="46"/>
      <c r="C889" s="116"/>
      <c r="D889" s="116"/>
      <c r="E889" s="11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</row>
    <row r="890" spans="1:52" x14ac:dyDescent="0.25">
      <c r="A890" s="46"/>
      <c r="B890" s="46"/>
      <c r="C890" s="116"/>
      <c r="D890" s="116"/>
      <c r="E890" s="11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</row>
    <row r="891" spans="1:52" x14ac:dyDescent="0.25">
      <c r="A891" s="46"/>
      <c r="B891" s="46"/>
      <c r="C891" s="116"/>
      <c r="D891" s="116"/>
      <c r="E891" s="11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</row>
    <row r="892" spans="1:52" x14ac:dyDescent="0.25">
      <c r="A892" s="46"/>
      <c r="B892" s="46"/>
      <c r="C892" s="116"/>
      <c r="D892" s="116"/>
      <c r="E892" s="11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</row>
    <row r="893" spans="1:52" x14ac:dyDescent="0.25">
      <c r="A893" s="46"/>
      <c r="B893" s="46"/>
      <c r="C893" s="116"/>
      <c r="D893" s="116"/>
      <c r="E893" s="11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</row>
    <row r="894" spans="1:52" x14ac:dyDescent="0.25">
      <c r="A894" s="46"/>
      <c r="B894" s="46"/>
      <c r="C894" s="116"/>
      <c r="D894" s="116"/>
      <c r="E894" s="11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</row>
    <row r="895" spans="1:52" x14ac:dyDescent="0.25">
      <c r="A895" s="46"/>
      <c r="B895" s="46"/>
      <c r="C895" s="116"/>
      <c r="D895" s="116"/>
      <c r="E895" s="11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</row>
    <row r="896" spans="1:52" x14ac:dyDescent="0.25">
      <c r="A896" s="46"/>
      <c r="B896" s="46"/>
      <c r="C896" s="116"/>
      <c r="D896" s="116"/>
      <c r="E896" s="11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</row>
    <row r="897" spans="1:52" x14ac:dyDescent="0.25">
      <c r="A897" s="46"/>
      <c r="B897" s="46"/>
      <c r="C897" s="116"/>
      <c r="D897" s="116"/>
      <c r="E897" s="11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</row>
    <row r="898" spans="1:52" x14ac:dyDescent="0.25">
      <c r="A898" s="46"/>
      <c r="B898" s="46"/>
      <c r="C898" s="116"/>
      <c r="D898" s="116"/>
      <c r="E898" s="11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</row>
    <row r="899" spans="1:52" x14ac:dyDescent="0.25">
      <c r="A899" s="46"/>
      <c r="B899" s="46"/>
      <c r="C899" s="116"/>
      <c r="D899" s="116"/>
      <c r="E899" s="11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</row>
    <row r="900" spans="1:52" x14ac:dyDescent="0.25">
      <c r="A900" s="46"/>
      <c r="B900" s="46"/>
      <c r="C900" s="116"/>
      <c r="D900" s="116"/>
      <c r="E900" s="11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</row>
    <row r="901" spans="1:52" x14ac:dyDescent="0.25">
      <c r="A901" s="46"/>
      <c r="B901" s="46"/>
      <c r="C901" s="116"/>
      <c r="D901" s="116"/>
      <c r="E901" s="11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</row>
    <row r="902" spans="1:52" x14ac:dyDescent="0.25">
      <c r="A902" s="46"/>
      <c r="B902" s="46"/>
      <c r="C902" s="116"/>
      <c r="D902" s="116"/>
      <c r="E902" s="11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</row>
    <row r="903" spans="1:52" x14ac:dyDescent="0.25">
      <c r="A903" s="46"/>
      <c r="B903" s="46"/>
      <c r="C903" s="116"/>
      <c r="D903" s="116"/>
      <c r="E903" s="11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</row>
    <row r="904" spans="1:52" x14ac:dyDescent="0.25">
      <c r="A904" s="46"/>
      <c r="B904" s="46"/>
      <c r="C904" s="116"/>
      <c r="D904" s="116"/>
      <c r="E904" s="11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</row>
    <row r="905" spans="1:52" x14ac:dyDescent="0.25">
      <c r="A905" s="46"/>
      <c r="B905" s="46"/>
      <c r="C905" s="116"/>
      <c r="D905" s="116"/>
      <c r="E905" s="11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</row>
    <row r="906" spans="1:52" x14ac:dyDescent="0.25">
      <c r="A906" s="46"/>
      <c r="B906" s="46"/>
      <c r="C906" s="116"/>
      <c r="D906" s="116"/>
      <c r="E906" s="11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</row>
    <row r="907" spans="1:52" x14ac:dyDescent="0.25">
      <c r="A907" s="46"/>
      <c r="B907" s="46"/>
      <c r="C907" s="116"/>
      <c r="D907" s="116"/>
      <c r="E907" s="11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</row>
    <row r="908" spans="1:52" x14ac:dyDescent="0.25">
      <c r="A908" s="46"/>
      <c r="B908" s="46"/>
      <c r="C908" s="116"/>
      <c r="D908" s="116"/>
      <c r="E908" s="11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</row>
    <row r="909" spans="1:52" x14ac:dyDescent="0.25">
      <c r="A909" s="46"/>
      <c r="B909" s="46"/>
      <c r="C909" s="116"/>
      <c r="D909" s="116"/>
      <c r="E909" s="11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</row>
    <row r="910" spans="1:52" x14ac:dyDescent="0.25">
      <c r="A910" s="46"/>
      <c r="B910" s="46"/>
      <c r="C910" s="116"/>
      <c r="D910" s="116"/>
      <c r="E910" s="11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</row>
    <row r="911" spans="1:52" x14ac:dyDescent="0.25">
      <c r="A911" s="46"/>
      <c r="B911" s="46"/>
      <c r="C911" s="116"/>
      <c r="D911" s="116"/>
      <c r="E911" s="11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</row>
    <row r="912" spans="1:52" x14ac:dyDescent="0.25">
      <c r="A912" s="46"/>
      <c r="B912" s="46"/>
      <c r="C912" s="116"/>
      <c r="D912" s="116"/>
      <c r="E912" s="11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</row>
    <row r="913" spans="1:52" x14ac:dyDescent="0.25">
      <c r="A913" s="46"/>
      <c r="B913" s="46"/>
      <c r="C913" s="116"/>
      <c r="D913" s="116"/>
      <c r="E913" s="11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</row>
    <row r="914" spans="1:52" x14ac:dyDescent="0.25">
      <c r="A914" s="46"/>
      <c r="B914" s="46"/>
      <c r="C914" s="116"/>
      <c r="D914" s="116"/>
      <c r="E914" s="11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</row>
    <row r="915" spans="1:52" x14ac:dyDescent="0.25">
      <c r="A915" s="46"/>
      <c r="B915" s="46"/>
      <c r="C915" s="116"/>
      <c r="D915" s="116"/>
      <c r="E915" s="11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</row>
    <row r="916" spans="1:52" x14ac:dyDescent="0.25">
      <c r="A916" s="46"/>
      <c r="B916" s="46"/>
      <c r="C916" s="116"/>
      <c r="D916" s="116"/>
      <c r="E916" s="11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</row>
    <row r="917" spans="1:52" x14ac:dyDescent="0.25">
      <c r="A917" s="46"/>
      <c r="B917" s="46"/>
      <c r="C917" s="116"/>
      <c r="D917" s="116"/>
      <c r="E917" s="11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</row>
    <row r="918" spans="1:52" x14ac:dyDescent="0.25">
      <c r="A918" s="46"/>
      <c r="B918" s="46"/>
      <c r="C918" s="116"/>
      <c r="D918" s="116"/>
      <c r="E918" s="11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</row>
    <row r="919" spans="1:52" x14ac:dyDescent="0.25">
      <c r="A919" s="46"/>
      <c r="B919" s="46"/>
      <c r="C919" s="116"/>
      <c r="D919" s="116"/>
      <c r="E919" s="11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</row>
    <row r="920" spans="1:52" x14ac:dyDescent="0.25">
      <c r="A920" s="46"/>
      <c r="B920" s="46"/>
      <c r="C920" s="116"/>
      <c r="D920" s="116"/>
      <c r="E920" s="11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</row>
    <row r="921" spans="1:52" x14ac:dyDescent="0.25">
      <c r="A921" s="46"/>
      <c r="B921" s="46"/>
      <c r="C921" s="116"/>
      <c r="D921" s="116"/>
      <c r="E921" s="11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</row>
    <row r="922" spans="1:52" x14ac:dyDescent="0.25">
      <c r="A922" s="46"/>
      <c r="B922" s="46"/>
      <c r="C922" s="116"/>
      <c r="D922" s="116"/>
      <c r="E922" s="11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</row>
    <row r="923" spans="1:52" x14ac:dyDescent="0.25">
      <c r="A923" s="46"/>
      <c r="B923" s="46"/>
      <c r="C923" s="116"/>
      <c r="D923" s="116"/>
      <c r="E923" s="11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</row>
    <row r="924" spans="1:52" x14ac:dyDescent="0.25">
      <c r="A924" s="46"/>
      <c r="B924" s="46"/>
      <c r="C924" s="116"/>
      <c r="D924" s="116"/>
      <c r="E924" s="11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</row>
    <row r="925" spans="1:52" x14ac:dyDescent="0.25">
      <c r="A925" s="46"/>
      <c r="B925" s="46"/>
      <c r="C925" s="116"/>
      <c r="D925" s="116"/>
      <c r="E925" s="11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</row>
    <row r="926" spans="1:52" x14ac:dyDescent="0.25">
      <c r="A926" s="46"/>
      <c r="B926" s="46"/>
      <c r="C926" s="116"/>
      <c r="D926" s="116"/>
      <c r="E926" s="11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</row>
    <row r="927" spans="1:52" x14ac:dyDescent="0.25">
      <c r="A927" s="46"/>
      <c r="B927" s="46"/>
      <c r="C927" s="116"/>
      <c r="D927" s="116"/>
      <c r="E927" s="11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</row>
    <row r="928" spans="1:52" x14ac:dyDescent="0.25">
      <c r="A928" s="46"/>
      <c r="B928" s="46"/>
      <c r="C928" s="116"/>
      <c r="D928" s="116"/>
      <c r="E928" s="11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</row>
    <row r="929" spans="1:52" x14ac:dyDescent="0.25">
      <c r="A929" s="46"/>
      <c r="B929" s="46"/>
      <c r="C929" s="116"/>
      <c r="D929" s="116"/>
      <c r="E929" s="11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</row>
    <row r="930" spans="1:52" x14ac:dyDescent="0.25">
      <c r="A930" s="46"/>
      <c r="B930" s="46"/>
      <c r="C930" s="116"/>
      <c r="D930" s="116"/>
      <c r="E930" s="11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</row>
    <row r="931" spans="1:52" x14ac:dyDescent="0.25">
      <c r="A931" s="46"/>
      <c r="B931" s="46"/>
      <c r="C931" s="116"/>
      <c r="D931" s="116"/>
      <c r="E931" s="11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</row>
    <row r="932" spans="1:52" x14ac:dyDescent="0.25">
      <c r="A932" s="46"/>
      <c r="B932" s="46"/>
      <c r="C932" s="116"/>
      <c r="D932" s="116"/>
      <c r="E932" s="11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</row>
    <row r="933" spans="1:52" x14ac:dyDescent="0.25">
      <c r="A933" s="46"/>
      <c r="B933" s="46"/>
      <c r="C933" s="116"/>
      <c r="D933" s="116"/>
      <c r="E933" s="11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</row>
    <row r="934" spans="1:52" x14ac:dyDescent="0.25">
      <c r="A934" s="46"/>
      <c r="B934" s="46"/>
      <c r="C934" s="116"/>
      <c r="D934" s="116"/>
      <c r="E934" s="11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</row>
    <row r="935" spans="1:52" x14ac:dyDescent="0.25">
      <c r="A935" s="46"/>
      <c r="B935" s="46"/>
      <c r="C935" s="116"/>
      <c r="D935" s="116"/>
      <c r="E935" s="11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</row>
    <row r="936" spans="1:52" x14ac:dyDescent="0.25">
      <c r="A936" s="46"/>
      <c r="B936" s="46"/>
      <c r="C936" s="116"/>
      <c r="D936" s="116"/>
      <c r="E936" s="11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</row>
    <row r="937" spans="1:52" x14ac:dyDescent="0.25">
      <c r="A937" s="46"/>
      <c r="B937" s="46"/>
      <c r="C937" s="116"/>
      <c r="D937" s="116"/>
      <c r="E937" s="11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</row>
    <row r="938" spans="1:52" x14ac:dyDescent="0.25">
      <c r="A938" s="46"/>
      <c r="B938" s="46"/>
      <c r="C938" s="116"/>
      <c r="D938" s="116"/>
      <c r="E938" s="11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</row>
    <row r="939" spans="1:52" x14ac:dyDescent="0.25">
      <c r="A939" s="46"/>
      <c r="B939" s="46"/>
      <c r="C939" s="116"/>
      <c r="D939" s="116"/>
      <c r="E939" s="11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</row>
    <row r="940" spans="1:52" x14ac:dyDescent="0.25">
      <c r="A940" s="46"/>
      <c r="B940" s="46"/>
      <c r="C940" s="116"/>
      <c r="D940" s="116"/>
      <c r="E940" s="11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</row>
    <row r="941" spans="1:52" x14ac:dyDescent="0.25">
      <c r="A941" s="46"/>
      <c r="B941" s="46"/>
      <c r="C941" s="116"/>
      <c r="D941" s="116"/>
      <c r="E941" s="11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</row>
    <row r="942" spans="1:52" x14ac:dyDescent="0.25">
      <c r="A942" s="46"/>
      <c r="B942" s="46"/>
      <c r="C942" s="116"/>
      <c r="D942" s="116"/>
      <c r="E942" s="11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</row>
    <row r="943" spans="1:52" x14ac:dyDescent="0.25">
      <c r="A943" s="46"/>
      <c r="B943" s="46"/>
      <c r="C943" s="116"/>
      <c r="D943" s="116"/>
      <c r="E943" s="11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</row>
    <row r="944" spans="1:52" x14ac:dyDescent="0.25">
      <c r="A944" s="46"/>
      <c r="B944" s="46"/>
      <c r="C944" s="116"/>
      <c r="D944" s="116"/>
      <c r="E944" s="11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</row>
    <row r="945" spans="1:52" x14ac:dyDescent="0.25">
      <c r="A945" s="46"/>
      <c r="B945" s="46"/>
      <c r="C945" s="116"/>
      <c r="D945" s="116"/>
      <c r="E945" s="11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</row>
    <row r="946" spans="1:52" x14ac:dyDescent="0.25">
      <c r="A946" s="46"/>
      <c r="B946" s="46"/>
      <c r="C946" s="116"/>
      <c r="D946" s="116"/>
      <c r="E946" s="11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</row>
    <row r="947" spans="1:52" x14ac:dyDescent="0.25">
      <c r="A947" s="46"/>
      <c r="B947" s="46"/>
      <c r="C947" s="116"/>
      <c r="D947" s="116"/>
      <c r="E947" s="11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</row>
    <row r="948" spans="1:52" x14ac:dyDescent="0.25">
      <c r="A948" s="46"/>
      <c r="B948" s="46"/>
      <c r="C948" s="116"/>
      <c r="D948" s="116"/>
      <c r="E948" s="11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</row>
    <row r="949" spans="1:52" x14ac:dyDescent="0.25">
      <c r="A949" s="46"/>
      <c r="B949" s="46"/>
      <c r="C949" s="116"/>
      <c r="D949" s="116"/>
      <c r="E949" s="11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</row>
    <row r="950" spans="1:52" x14ac:dyDescent="0.25">
      <c r="A950" s="46"/>
      <c r="B950" s="46"/>
      <c r="C950" s="116"/>
      <c r="D950" s="116"/>
      <c r="E950" s="11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</row>
    <row r="951" spans="1:52" x14ac:dyDescent="0.25">
      <c r="A951" s="46"/>
      <c r="B951" s="46"/>
      <c r="C951" s="116"/>
      <c r="D951" s="116"/>
      <c r="E951" s="11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</row>
    <row r="952" spans="1:52" x14ac:dyDescent="0.25">
      <c r="A952" s="46"/>
      <c r="B952" s="46"/>
      <c r="C952" s="116"/>
      <c r="D952" s="116"/>
      <c r="E952" s="11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</row>
    <row r="953" spans="1:52" x14ac:dyDescent="0.25">
      <c r="A953" s="46"/>
      <c r="B953" s="46"/>
      <c r="C953" s="116"/>
      <c r="D953" s="116"/>
      <c r="E953" s="11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</row>
    <row r="954" spans="1:52" x14ac:dyDescent="0.25">
      <c r="A954" s="46"/>
      <c r="B954" s="46"/>
      <c r="C954" s="116"/>
      <c r="D954" s="116"/>
      <c r="E954" s="11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</row>
    <row r="955" spans="1:52" x14ac:dyDescent="0.25">
      <c r="A955" s="46"/>
      <c r="B955" s="46"/>
      <c r="C955" s="116"/>
      <c r="D955" s="116"/>
      <c r="E955" s="11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</row>
    <row r="956" spans="1:52" x14ac:dyDescent="0.25">
      <c r="A956" s="46"/>
      <c r="B956" s="46"/>
      <c r="C956" s="116"/>
      <c r="D956" s="116"/>
      <c r="E956" s="11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</row>
    <row r="957" spans="1:52" x14ac:dyDescent="0.25">
      <c r="A957" s="46"/>
      <c r="B957" s="46"/>
      <c r="C957" s="116"/>
      <c r="D957" s="116"/>
      <c r="E957" s="11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</row>
    <row r="958" spans="1:52" x14ac:dyDescent="0.25">
      <c r="A958" s="46"/>
      <c r="B958" s="46"/>
      <c r="C958" s="116"/>
      <c r="D958" s="116"/>
      <c r="E958" s="11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</row>
    <row r="959" spans="1:52" x14ac:dyDescent="0.25">
      <c r="A959" s="46"/>
      <c r="B959" s="46"/>
      <c r="C959" s="116"/>
      <c r="D959" s="116"/>
      <c r="E959" s="11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</row>
    <row r="960" spans="1:52" x14ac:dyDescent="0.25">
      <c r="A960" s="46"/>
      <c r="B960" s="46"/>
      <c r="C960" s="116"/>
      <c r="D960" s="116"/>
      <c r="E960" s="11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</row>
    <row r="961" spans="1:52" x14ac:dyDescent="0.25">
      <c r="A961" s="46"/>
      <c r="B961" s="46"/>
      <c r="C961" s="116"/>
      <c r="D961" s="116"/>
      <c r="E961" s="11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</row>
    <row r="962" spans="1:52" x14ac:dyDescent="0.25">
      <c r="A962" s="46"/>
      <c r="B962" s="46"/>
      <c r="C962" s="116"/>
      <c r="D962" s="116"/>
      <c r="E962" s="11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</row>
    <row r="963" spans="1:52" x14ac:dyDescent="0.25">
      <c r="A963" s="46"/>
      <c r="B963" s="46"/>
      <c r="C963" s="116"/>
      <c r="D963" s="116"/>
      <c r="E963" s="11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</row>
    <row r="964" spans="1:52" x14ac:dyDescent="0.25">
      <c r="A964" s="46"/>
      <c r="B964" s="46"/>
      <c r="C964" s="116"/>
      <c r="D964" s="116"/>
      <c r="E964" s="11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</row>
    <row r="965" spans="1:52" x14ac:dyDescent="0.25">
      <c r="A965" s="46"/>
      <c r="B965" s="46"/>
      <c r="C965" s="116"/>
      <c r="D965" s="116"/>
      <c r="E965" s="11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</row>
    <row r="966" spans="1:52" x14ac:dyDescent="0.25">
      <c r="A966" s="46"/>
      <c r="B966" s="46"/>
      <c r="C966" s="116"/>
      <c r="D966" s="116"/>
      <c r="E966" s="11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</row>
    <row r="967" spans="1:52" x14ac:dyDescent="0.25">
      <c r="A967" s="46"/>
      <c r="B967" s="46"/>
      <c r="C967" s="116"/>
      <c r="D967" s="116"/>
      <c r="E967" s="11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</row>
    <row r="968" spans="1:52" x14ac:dyDescent="0.25">
      <c r="A968" s="46"/>
      <c r="B968" s="46"/>
      <c r="C968" s="116"/>
      <c r="D968" s="116"/>
      <c r="E968" s="11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</row>
    <row r="969" spans="1:52" x14ac:dyDescent="0.25">
      <c r="A969" s="46"/>
      <c r="B969" s="46"/>
      <c r="C969" s="116"/>
      <c r="D969" s="116"/>
      <c r="E969" s="11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</row>
    <row r="970" spans="1:52" x14ac:dyDescent="0.25">
      <c r="A970" s="46"/>
      <c r="B970" s="46"/>
      <c r="C970" s="116"/>
      <c r="D970" s="116"/>
      <c r="E970" s="11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</row>
    <row r="971" spans="1:52" x14ac:dyDescent="0.25">
      <c r="A971" s="46"/>
      <c r="B971" s="46"/>
      <c r="C971" s="116"/>
      <c r="D971" s="116"/>
      <c r="E971" s="11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</row>
    <row r="972" spans="1:52" x14ac:dyDescent="0.25">
      <c r="A972" s="46"/>
      <c r="B972" s="46"/>
      <c r="C972" s="116"/>
      <c r="D972" s="116"/>
      <c r="E972" s="11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</row>
    <row r="973" spans="1:52" x14ac:dyDescent="0.25">
      <c r="A973" s="46"/>
      <c r="B973" s="46"/>
      <c r="C973" s="116"/>
      <c r="D973" s="116"/>
      <c r="E973" s="11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</row>
    <row r="974" spans="1:52" x14ac:dyDescent="0.25">
      <c r="A974" s="46"/>
      <c r="B974" s="46"/>
      <c r="C974" s="116"/>
      <c r="D974" s="116"/>
      <c r="E974" s="11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</row>
    <row r="975" spans="1:52" x14ac:dyDescent="0.25">
      <c r="A975" s="46"/>
      <c r="B975" s="46"/>
      <c r="C975" s="116"/>
      <c r="D975" s="116"/>
      <c r="E975" s="11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</row>
    <row r="976" spans="1:52" x14ac:dyDescent="0.25">
      <c r="A976" s="46"/>
      <c r="B976" s="46"/>
      <c r="C976" s="116"/>
      <c r="D976" s="116"/>
      <c r="E976" s="11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</row>
    <row r="977" spans="1:52" x14ac:dyDescent="0.25">
      <c r="A977" s="46"/>
      <c r="B977" s="46"/>
      <c r="C977" s="116"/>
      <c r="D977" s="116"/>
      <c r="E977" s="11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</row>
    <row r="978" spans="1:52" x14ac:dyDescent="0.25">
      <c r="A978" s="46"/>
      <c r="B978" s="46"/>
      <c r="C978" s="116"/>
      <c r="D978" s="116"/>
      <c r="E978" s="11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</row>
    <row r="979" spans="1:52" x14ac:dyDescent="0.25">
      <c r="A979" s="46"/>
      <c r="B979" s="46"/>
      <c r="C979" s="116"/>
      <c r="D979" s="116"/>
      <c r="E979" s="11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</row>
    <row r="980" spans="1:52" x14ac:dyDescent="0.25">
      <c r="A980" s="46"/>
      <c r="B980" s="46"/>
      <c r="C980" s="116"/>
      <c r="D980" s="116"/>
      <c r="E980" s="11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</row>
    <row r="981" spans="1:52" x14ac:dyDescent="0.25">
      <c r="A981" s="46"/>
      <c r="B981" s="46"/>
      <c r="C981" s="116"/>
      <c r="D981" s="116"/>
      <c r="E981" s="11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</row>
    <row r="982" spans="1:52" x14ac:dyDescent="0.25">
      <c r="A982" s="46"/>
      <c r="B982" s="46"/>
      <c r="C982" s="116"/>
      <c r="D982" s="116"/>
      <c r="E982" s="11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</row>
    <row r="983" spans="1:52" x14ac:dyDescent="0.25">
      <c r="A983" s="46"/>
      <c r="B983" s="46"/>
      <c r="C983" s="116"/>
      <c r="D983" s="116"/>
      <c r="E983" s="11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</row>
    <row r="984" spans="1:52" x14ac:dyDescent="0.25">
      <c r="A984" s="46"/>
      <c r="B984" s="46"/>
      <c r="C984" s="116"/>
      <c r="D984" s="116"/>
      <c r="E984" s="11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</row>
    <row r="985" spans="1:52" x14ac:dyDescent="0.25">
      <c r="A985" s="46"/>
      <c r="B985" s="46"/>
      <c r="C985" s="116"/>
      <c r="D985" s="116"/>
      <c r="E985" s="11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</row>
    <row r="986" spans="1:52" x14ac:dyDescent="0.25">
      <c r="A986" s="46"/>
      <c r="B986" s="46"/>
      <c r="C986" s="116"/>
      <c r="D986" s="116"/>
      <c r="E986" s="11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</row>
    <row r="987" spans="1:52" x14ac:dyDescent="0.25">
      <c r="A987" s="46"/>
      <c r="B987" s="46"/>
      <c r="C987" s="116"/>
      <c r="D987" s="116"/>
      <c r="E987" s="11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</row>
    <row r="988" spans="1:52" x14ac:dyDescent="0.25">
      <c r="A988" s="46"/>
      <c r="B988" s="46"/>
      <c r="C988" s="116"/>
      <c r="D988" s="116"/>
      <c r="E988" s="11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</row>
    <row r="989" spans="1:52" x14ac:dyDescent="0.25">
      <c r="A989" s="46"/>
      <c r="B989" s="46"/>
      <c r="C989" s="116"/>
      <c r="D989" s="116"/>
      <c r="E989" s="11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</row>
    <row r="990" spans="1:52" x14ac:dyDescent="0.25">
      <c r="A990" s="46"/>
      <c r="B990" s="46"/>
      <c r="C990" s="116"/>
      <c r="D990" s="116"/>
      <c r="E990" s="11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</row>
    <row r="991" spans="1:52" x14ac:dyDescent="0.25">
      <c r="A991" s="46"/>
      <c r="B991" s="46"/>
      <c r="C991" s="116"/>
      <c r="D991" s="116"/>
      <c r="E991" s="11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</row>
    <row r="992" spans="1:52" x14ac:dyDescent="0.25">
      <c r="A992" s="46"/>
      <c r="B992" s="46"/>
      <c r="C992" s="116"/>
      <c r="D992" s="116"/>
      <c r="E992" s="11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</row>
    <row r="993" spans="1:52" x14ac:dyDescent="0.25">
      <c r="A993" s="46"/>
      <c r="B993" s="46"/>
      <c r="C993" s="116"/>
      <c r="D993" s="116"/>
      <c r="E993" s="11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</row>
    <row r="994" spans="1:52" x14ac:dyDescent="0.25">
      <c r="A994" s="46"/>
      <c r="B994" s="46"/>
      <c r="C994" s="116"/>
      <c r="D994" s="116"/>
      <c r="E994" s="11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</row>
    <row r="995" spans="1:52" x14ac:dyDescent="0.25">
      <c r="A995" s="46"/>
      <c r="B995" s="46"/>
      <c r="C995" s="116"/>
      <c r="D995" s="116"/>
      <c r="E995" s="11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</row>
    <row r="996" spans="1:52" x14ac:dyDescent="0.25">
      <c r="A996" s="46"/>
      <c r="B996" s="46"/>
      <c r="C996" s="116"/>
      <c r="D996" s="116"/>
      <c r="E996" s="11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</row>
    <row r="997" spans="1:52" x14ac:dyDescent="0.25">
      <c r="A997" s="46"/>
      <c r="B997" s="46"/>
      <c r="C997" s="116"/>
      <c r="D997" s="116"/>
      <c r="E997" s="11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</row>
    <row r="998" spans="1:52" x14ac:dyDescent="0.25">
      <c r="A998" s="46"/>
      <c r="B998" s="46"/>
      <c r="C998" s="116"/>
      <c r="D998" s="116"/>
      <c r="E998" s="11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</row>
    <row r="999" spans="1:52" x14ac:dyDescent="0.25">
      <c r="A999" s="46"/>
      <c r="B999" s="46"/>
      <c r="C999" s="116"/>
      <c r="D999" s="116"/>
      <c r="E999" s="11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</row>
    <row r="1000" spans="1:52" x14ac:dyDescent="0.25">
      <c r="A1000" s="46"/>
      <c r="B1000" s="46"/>
      <c r="C1000" s="116"/>
      <c r="D1000" s="116"/>
      <c r="E1000" s="11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8A7F-59FE-4B6B-8C85-54FED673FD2E}">
  <sheetPr>
    <tabColor theme="0" tint="-0.34998626667073579"/>
    <pageSetUpPr fitToPage="1"/>
  </sheetPr>
  <dimension ref="A1:AF66"/>
  <sheetViews>
    <sheetView workbookViewId="0">
      <selection activeCell="H34" sqref="H34"/>
    </sheetView>
  </sheetViews>
  <sheetFormatPr baseColWidth="10" defaultColWidth="11.42578125" defaultRowHeight="15" x14ac:dyDescent="0.25"/>
  <cols>
    <col min="1" max="1" width="5.140625" style="46" customWidth="1"/>
    <col min="2" max="2" width="1.42578125" style="46" customWidth="1"/>
    <col min="3" max="3" width="24.140625" style="46" customWidth="1"/>
    <col min="4" max="6" width="14.140625" style="46" customWidth="1"/>
    <col min="7" max="7" width="14.7109375" style="46" customWidth="1"/>
    <col min="8" max="8" width="11" style="46" customWidth="1"/>
    <col min="9" max="9" width="1.42578125" style="46" customWidth="1"/>
    <col min="10" max="10" width="11.140625" style="46" customWidth="1"/>
    <col min="11" max="11" width="1.42578125" style="46" customWidth="1"/>
    <col min="12" max="12" width="11.42578125" style="46"/>
    <col min="13" max="13" width="19.5703125" style="46" customWidth="1"/>
    <col min="14" max="15" width="11.42578125" style="46"/>
    <col min="16" max="16" width="10.85546875" style="46" customWidth="1"/>
    <col min="17" max="17" width="1.28515625" style="46" customWidth="1"/>
    <col min="18" max="18" width="1.42578125" style="46" customWidth="1"/>
    <col min="19" max="19" width="6.7109375" style="46" customWidth="1"/>
    <col min="20" max="20" width="11.42578125" style="46"/>
    <col min="21" max="21" width="4.140625" style="46" customWidth="1"/>
    <col min="22" max="22" width="7.7109375" style="46" customWidth="1"/>
    <col min="23" max="23" width="16.5703125" style="46" customWidth="1"/>
    <col min="24" max="24" width="14.5703125" style="46" customWidth="1"/>
    <col min="25" max="26" width="11.42578125" style="46"/>
    <col min="27" max="27" width="11.85546875" style="46" customWidth="1"/>
    <col min="28" max="29" width="11.42578125" style="46"/>
    <col min="30" max="30" width="11.42578125" style="46" customWidth="1"/>
    <col min="31" max="16384" width="11.42578125" style="46"/>
  </cols>
  <sheetData>
    <row r="1" spans="1:21" s="45" customFormat="1" ht="48" customHeight="1" x14ac:dyDescent="0.7">
      <c r="A1" s="44" t="s">
        <v>57</v>
      </c>
    </row>
    <row r="2" spans="1:21" x14ac:dyDescent="0.25">
      <c r="O2" s="157" t="s">
        <v>28</v>
      </c>
      <c r="P2" s="157"/>
      <c r="Q2" s="157"/>
      <c r="R2" s="157"/>
    </row>
    <row r="3" spans="1:21" x14ac:dyDescent="0.25">
      <c r="B3" s="158" t="s">
        <v>32</v>
      </c>
      <c r="C3" s="158"/>
      <c r="D3" s="98"/>
      <c r="E3" s="47"/>
      <c r="F3" s="47"/>
      <c r="G3" s="47"/>
    </row>
    <row r="4" spans="1:21" ht="10.5" customHeight="1" x14ac:dyDescent="0.25">
      <c r="E4" s="47"/>
      <c r="F4" s="47"/>
      <c r="G4" s="47"/>
      <c r="Q4" s="48"/>
    </row>
    <row r="5" spans="1:21" ht="7.5" customHeight="1" x14ac:dyDescent="0.25">
      <c r="B5" s="49"/>
      <c r="C5" s="50"/>
      <c r="D5" s="50"/>
      <c r="E5" s="50"/>
      <c r="F5" s="50"/>
      <c r="G5" s="50"/>
      <c r="H5" s="51"/>
      <c r="I5" s="52"/>
      <c r="K5" s="49"/>
      <c r="L5" s="50"/>
      <c r="M5" s="50"/>
      <c r="N5" s="50"/>
      <c r="O5" s="50"/>
      <c r="P5" s="50"/>
      <c r="Q5" s="50"/>
      <c r="R5" s="52"/>
    </row>
    <row r="6" spans="1:21" ht="54" customHeight="1" x14ac:dyDescent="0.25">
      <c r="B6" s="53"/>
      <c r="C6" s="54" t="s">
        <v>56</v>
      </c>
      <c r="D6" s="55" t="s">
        <v>33</v>
      </c>
      <c r="E6" s="56" t="s">
        <v>35</v>
      </c>
      <c r="F6" s="56" t="s">
        <v>34</v>
      </c>
      <c r="G6" s="56" t="s">
        <v>36</v>
      </c>
      <c r="H6" s="56" t="s">
        <v>21</v>
      </c>
      <c r="I6" s="57"/>
      <c r="K6" s="53"/>
      <c r="L6" s="175" t="s">
        <v>31</v>
      </c>
      <c r="M6" s="176"/>
      <c r="N6" s="176"/>
      <c r="O6" s="176"/>
      <c r="P6" s="176"/>
      <c r="Q6" s="176"/>
      <c r="R6" s="57"/>
    </row>
    <row r="7" spans="1:21" ht="17.25" x14ac:dyDescent="0.3">
      <c r="B7" s="53"/>
      <c r="C7" s="58" t="s">
        <v>37</v>
      </c>
      <c r="D7" s="59"/>
      <c r="E7" s="59"/>
      <c r="F7" s="59"/>
      <c r="G7" s="59"/>
      <c r="H7" s="129">
        <v>0.13</v>
      </c>
      <c r="I7" s="57"/>
      <c r="K7" s="53"/>
      <c r="L7" s="177" t="s">
        <v>41</v>
      </c>
      <c r="M7" s="177"/>
      <c r="N7" s="177"/>
      <c r="O7" s="60">
        <f>$B$46</f>
        <v>0.84704979070979702</v>
      </c>
      <c r="P7" s="61" t="s">
        <v>25</v>
      </c>
      <c r="Q7" s="62"/>
      <c r="R7" s="57"/>
    </row>
    <row r="8" spans="1:21" ht="17.25" x14ac:dyDescent="0.3">
      <c r="B8" s="53"/>
      <c r="C8" s="130" t="s">
        <v>52</v>
      </c>
      <c r="D8" s="132">
        <v>1.8</v>
      </c>
      <c r="E8" s="133">
        <v>2400</v>
      </c>
      <c r="F8" s="134">
        <v>1000</v>
      </c>
      <c r="G8" s="131">
        <v>0.2</v>
      </c>
      <c r="H8" s="63">
        <f t="shared" ref="H8:H17" si="0">IF(G8&gt;0,G8/D8,"")</f>
        <v>0.11111111111111112</v>
      </c>
      <c r="I8" s="57"/>
      <c r="K8" s="53"/>
      <c r="L8" s="178" t="s">
        <v>42</v>
      </c>
      <c r="M8" s="178"/>
      <c r="N8" s="178"/>
      <c r="O8" s="64">
        <f>$C$45</f>
        <v>4.0324409061482926</v>
      </c>
      <c r="P8" s="65" t="s">
        <v>27</v>
      </c>
      <c r="Q8" s="66"/>
      <c r="R8" s="57"/>
    </row>
    <row r="9" spans="1:21" ht="17.25" x14ac:dyDescent="0.3">
      <c r="B9" s="53"/>
      <c r="C9" s="130" t="s">
        <v>53</v>
      </c>
      <c r="D9" s="132">
        <v>0.04</v>
      </c>
      <c r="E9" s="133">
        <v>30</v>
      </c>
      <c r="F9" s="134">
        <v>1400</v>
      </c>
      <c r="G9" s="131">
        <v>0.1</v>
      </c>
      <c r="H9" s="63">
        <f t="shared" si="0"/>
        <v>2.5</v>
      </c>
      <c r="I9" s="57"/>
      <c r="K9" s="53"/>
      <c r="L9" s="179" t="s">
        <v>43</v>
      </c>
      <c r="M9" s="179"/>
      <c r="N9" s="179"/>
      <c r="O9" s="67">
        <f>$B$47</f>
        <v>5.9417598191687588</v>
      </c>
      <c r="P9" s="68" t="s">
        <v>25</v>
      </c>
      <c r="Q9" s="69"/>
      <c r="R9" s="57"/>
    </row>
    <row r="10" spans="1:21" ht="17.25" x14ac:dyDescent="0.3">
      <c r="B10" s="53"/>
      <c r="C10" s="130" t="s">
        <v>54</v>
      </c>
      <c r="D10" s="132">
        <v>1</v>
      </c>
      <c r="E10" s="133">
        <v>1200</v>
      </c>
      <c r="F10" s="134">
        <v>1500</v>
      </c>
      <c r="G10" s="131">
        <v>5.0000000000000001E-3</v>
      </c>
      <c r="H10" s="63">
        <f t="shared" si="0"/>
        <v>5.0000000000000001E-3</v>
      </c>
      <c r="I10" s="57"/>
      <c r="K10" s="53"/>
      <c r="L10" s="180" t="s">
        <v>55</v>
      </c>
      <c r="M10" s="180"/>
      <c r="N10" s="180"/>
      <c r="O10" s="70">
        <f>$C$46</f>
        <v>0.85300894963325824</v>
      </c>
      <c r="P10" s="71" t="s">
        <v>27</v>
      </c>
      <c r="Q10" s="72"/>
      <c r="R10" s="57"/>
    </row>
    <row r="11" spans="1:21" ht="17.25" x14ac:dyDescent="0.3">
      <c r="B11" s="53"/>
      <c r="C11" s="130"/>
      <c r="D11" s="132"/>
      <c r="E11" s="133"/>
      <c r="F11" s="134"/>
      <c r="G11" s="131"/>
      <c r="H11" s="63" t="str">
        <f t="shared" si="0"/>
        <v/>
      </c>
      <c r="I11" s="57"/>
      <c r="K11" s="53"/>
      <c r="L11" s="166" t="s">
        <v>44</v>
      </c>
      <c r="M11" s="166"/>
      <c r="N11" s="166"/>
      <c r="O11" s="73">
        <f>B48</f>
        <v>6.0558015062072534E-2</v>
      </c>
      <c r="P11" s="74" t="s">
        <v>25</v>
      </c>
      <c r="Q11" s="75"/>
      <c r="R11" s="57"/>
    </row>
    <row r="12" spans="1:21" ht="17.25" x14ac:dyDescent="0.3">
      <c r="B12" s="53"/>
      <c r="C12" s="130"/>
      <c r="D12" s="132"/>
      <c r="E12" s="133"/>
      <c r="F12" s="134"/>
      <c r="G12" s="131"/>
      <c r="H12" s="63" t="str">
        <f t="shared" si="0"/>
        <v/>
      </c>
      <c r="I12" s="57"/>
      <c r="K12" s="53"/>
      <c r="L12" s="165" t="s">
        <v>45</v>
      </c>
      <c r="M12" s="165"/>
      <c r="N12" s="165"/>
      <c r="O12" s="76">
        <f>C47</f>
        <v>-8.1088173560476378</v>
      </c>
      <c r="P12" s="77" t="s">
        <v>27</v>
      </c>
      <c r="Q12" s="78"/>
      <c r="R12" s="57"/>
    </row>
    <row r="13" spans="1:21" ht="17.25" x14ac:dyDescent="0.3">
      <c r="B13" s="53"/>
      <c r="C13" s="130"/>
      <c r="D13" s="132"/>
      <c r="E13" s="133"/>
      <c r="F13" s="134"/>
      <c r="G13" s="131"/>
      <c r="H13" s="63" t="str">
        <f t="shared" si="0"/>
        <v/>
      </c>
      <c r="I13" s="57"/>
      <c r="K13" s="53"/>
      <c r="L13" s="182" t="s">
        <v>47</v>
      </c>
      <c r="M13" s="182"/>
      <c r="N13" s="182"/>
      <c r="O13" s="189">
        <f>$B$53</f>
        <v>12.479971826698097</v>
      </c>
      <c r="P13" s="173" t="s">
        <v>26</v>
      </c>
      <c r="Q13" s="62"/>
      <c r="R13" s="57"/>
      <c r="U13" s="79"/>
    </row>
    <row r="14" spans="1:21" ht="17.25" x14ac:dyDescent="0.3">
      <c r="B14" s="53"/>
      <c r="C14" s="130"/>
      <c r="D14" s="132"/>
      <c r="E14" s="133"/>
      <c r="F14" s="134"/>
      <c r="G14" s="131"/>
      <c r="H14" s="63" t="str">
        <f t="shared" si="0"/>
        <v/>
      </c>
      <c r="I14" s="57"/>
      <c r="K14" s="53"/>
      <c r="L14" s="183"/>
      <c r="M14" s="183"/>
      <c r="N14" s="183"/>
      <c r="O14" s="190"/>
      <c r="P14" s="174"/>
      <c r="Q14" s="66"/>
      <c r="R14" s="57"/>
      <c r="U14" s="79"/>
    </row>
    <row r="15" spans="1:21" ht="17.25" x14ac:dyDescent="0.3">
      <c r="B15" s="53"/>
      <c r="C15" s="130"/>
      <c r="D15" s="132"/>
      <c r="E15" s="133"/>
      <c r="F15" s="134"/>
      <c r="G15" s="131"/>
      <c r="H15" s="63" t="str">
        <f t="shared" si="0"/>
        <v/>
      </c>
      <c r="I15" s="57"/>
      <c r="K15" s="53"/>
      <c r="L15" s="167" t="s">
        <v>48</v>
      </c>
      <c r="M15" s="167"/>
      <c r="N15" s="167"/>
      <c r="O15" s="169">
        <f>$B$57</f>
        <v>82.290128152756267</v>
      </c>
      <c r="P15" s="171" t="s">
        <v>26</v>
      </c>
      <c r="Q15" s="62"/>
      <c r="R15" s="57"/>
      <c r="U15" s="79"/>
    </row>
    <row r="16" spans="1:21" ht="17.25" x14ac:dyDescent="0.3">
      <c r="B16" s="53"/>
      <c r="C16" s="130"/>
      <c r="D16" s="132"/>
      <c r="E16" s="133"/>
      <c r="F16" s="134"/>
      <c r="G16" s="131"/>
      <c r="H16" s="63" t="str">
        <f t="shared" si="0"/>
        <v/>
      </c>
      <c r="I16" s="57"/>
      <c r="K16" s="53"/>
      <c r="L16" s="168"/>
      <c r="M16" s="168"/>
      <c r="N16" s="168"/>
      <c r="O16" s="170"/>
      <c r="P16" s="172"/>
      <c r="Q16" s="66"/>
      <c r="R16" s="57"/>
    </row>
    <row r="17" spans="2:21" ht="17.25" x14ac:dyDescent="0.3">
      <c r="B17" s="53"/>
      <c r="C17" s="130"/>
      <c r="D17" s="132"/>
      <c r="E17" s="133"/>
      <c r="F17" s="134"/>
      <c r="G17" s="131"/>
      <c r="H17" s="63" t="str">
        <f t="shared" si="0"/>
        <v/>
      </c>
      <c r="I17" s="57"/>
      <c r="K17" s="53"/>
      <c r="L17" s="161" t="s">
        <v>46</v>
      </c>
      <c r="M17" s="161"/>
      <c r="N17" s="161"/>
      <c r="O17" s="159">
        <f>B48/F19</f>
        <v>0.1687213586312743</v>
      </c>
      <c r="P17" s="74"/>
      <c r="Q17" s="75"/>
      <c r="R17" s="57"/>
    </row>
    <row r="18" spans="2:21" ht="15" customHeight="1" x14ac:dyDescent="0.25">
      <c r="B18" s="53"/>
      <c r="C18" s="80" t="s">
        <v>38</v>
      </c>
      <c r="D18" s="81"/>
      <c r="E18" s="81"/>
      <c r="F18" s="59"/>
      <c r="G18" s="59"/>
      <c r="H18" s="129">
        <v>0.04</v>
      </c>
      <c r="I18" s="57"/>
      <c r="K18" s="82"/>
      <c r="L18" s="162"/>
      <c r="M18" s="162"/>
      <c r="N18" s="162"/>
      <c r="O18" s="160"/>
      <c r="P18" s="83"/>
      <c r="Q18" s="83"/>
      <c r="R18" s="84"/>
    </row>
    <row r="19" spans="2:21" x14ac:dyDescent="0.25">
      <c r="B19" s="53"/>
      <c r="C19" s="85"/>
      <c r="E19" s="86" t="s">
        <v>39</v>
      </c>
      <c r="F19" s="87">
        <f>1/SUM(H7:H18)</f>
        <v>0.3589232303090728</v>
      </c>
      <c r="G19" s="88" t="s">
        <v>22</v>
      </c>
      <c r="I19" s="57"/>
    </row>
    <row r="20" spans="2:21" s="95" customFormat="1" ht="17.25" x14ac:dyDescent="0.3">
      <c r="B20" s="89"/>
      <c r="C20" s="90"/>
      <c r="D20" s="90"/>
      <c r="E20" s="91" t="s">
        <v>40</v>
      </c>
      <c r="F20" s="92">
        <f>SUM(G8:G17)</f>
        <v>0.30500000000000005</v>
      </c>
      <c r="G20" s="93" t="s">
        <v>30</v>
      </c>
      <c r="H20" s="90"/>
      <c r="I20" s="94"/>
      <c r="U20" s="79"/>
    </row>
    <row r="21" spans="2:21" ht="10.5" customHeight="1" x14ac:dyDescent="0.3">
      <c r="L21" s="95"/>
      <c r="M21" s="95"/>
      <c r="N21" s="95"/>
      <c r="O21" s="95"/>
      <c r="P21" s="95"/>
      <c r="Q21" s="95"/>
    </row>
    <row r="22" spans="2:21" ht="9" customHeight="1" x14ac:dyDescent="0.3">
      <c r="L22" s="95"/>
      <c r="M22" s="95"/>
      <c r="N22" s="95"/>
      <c r="O22" s="95"/>
      <c r="P22" s="95"/>
      <c r="Q22" s="95"/>
    </row>
    <row r="23" spans="2:21" ht="19.5" customHeight="1" x14ac:dyDescent="0.25">
      <c r="B23" s="96"/>
      <c r="C23" s="97" t="s">
        <v>49</v>
      </c>
      <c r="D23" s="97"/>
      <c r="E23" s="97"/>
      <c r="F23" s="97"/>
      <c r="G23" s="97"/>
      <c r="H23" s="98"/>
      <c r="L23" s="202"/>
      <c r="M23" s="202"/>
      <c r="N23" s="202"/>
      <c r="O23" s="202"/>
      <c r="P23" s="202"/>
      <c r="Q23" s="202"/>
    </row>
    <row r="24" spans="2:21" ht="15.75" x14ac:dyDescent="0.25">
      <c r="C24" s="97" t="s">
        <v>270</v>
      </c>
      <c r="D24" s="97"/>
      <c r="E24" s="97"/>
      <c r="F24" s="97"/>
      <c r="G24" s="97"/>
      <c r="H24" s="98"/>
      <c r="L24" s="202"/>
      <c r="M24" s="202"/>
      <c r="N24" s="202"/>
      <c r="O24" s="202"/>
      <c r="P24" s="202"/>
      <c r="Q24" s="202"/>
      <c r="U24" s="79"/>
    </row>
    <row r="25" spans="2:21" ht="15.75" x14ac:dyDescent="0.25">
      <c r="L25" s="164"/>
      <c r="M25" s="164"/>
      <c r="N25" s="164"/>
      <c r="O25" s="99"/>
      <c r="P25" s="100"/>
    </row>
    <row r="26" spans="2:21" ht="18.75" x14ac:dyDescent="0.35">
      <c r="H26" s="115"/>
      <c r="L26" s="102"/>
      <c r="M26" s="102"/>
      <c r="N26" s="102"/>
      <c r="O26" s="101"/>
      <c r="P26" s="102"/>
    </row>
    <row r="27" spans="2:21" ht="6" customHeight="1" x14ac:dyDescent="0.25">
      <c r="I27" s="79"/>
    </row>
    <row r="28" spans="2:21" s="79" customFormat="1" ht="15.75" x14ac:dyDescent="0.25">
      <c r="B28" s="46"/>
      <c r="C28" s="46"/>
      <c r="D28" s="46"/>
      <c r="E28" s="46"/>
      <c r="F28" s="46"/>
      <c r="G28" s="46"/>
      <c r="H28" s="103"/>
      <c r="L28" s="163"/>
      <c r="M28" s="163"/>
      <c r="N28" s="163"/>
      <c r="O28" s="163"/>
      <c r="P28" s="163"/>
      <c r="Q28" s="163"/>
      <c r="U28" s="46"/>
    </row>
    <row r="29" spans="2:21" s="79" customFormat="1" ht="8.25" customHeight="1" x14ac:dyDescent="0.25">
      <c r="B29" s="46"/>
      <c r="G29" s="46"/>
      <c r="H29" s="46"/>
      <c r="O29" s="105"/>
      <c r="P29" s="105"/>
      <c r="U29" s="46"/>
    </row>
    <row r="30" spans="2:21" s="79" customFormat="1" ht="15.75" x14ac:dyDescent="0.25">
      <c r="B30" s="46"/>
      <c r="C30" s="46" t="s">
        <v>290</v>
      </c>
      <c r="D30" s="103" t="s">
        <v>29</v>
      </c>
      <c r="E30" s="46"/>
      <c r="F30" s="46"/>
      <c r="G30" s="104"/>
      <c r="I30" s="46"/>
      <c r="K30" s="46"/>
      <c r="O30" s="105"/>
      <c r="P30" s="105"/>
      <c r="T30" s="46"/>
      <c r="U30" s="46"/>
    </row>
    <row r="31" spans="2:21" ht="6" customHeight="1" x14ac:dyDescent="0.25">
      <c r="G31" s="104"/>
    </row>
    <row r="32" spans="2:21" ht="15.75" x14ac:dyDescent="0.25">
      <c r="C32" s="106" t="s">
        <v>50</v>
      </c>
      <c r="D32" s="106"/>
      <c r="E32" s="104"/>
      <c r="F32" s="104"/>
      <c r="G32" s="104"/>
      <c r="Q32" s="79"/>
      <c r="U32" s="79"/>
    </row>
    <row r="33" spans="1:32" ht="15.75" x14ac:dyDescent="0.25">
      <c r="C33" s="106" t="s">
        <v>58</v>
      </c>
      <c r="D33" s="104"/>
      <c r="E33" s="104"/>
      <c r="F33" s="104"/>
      <c r="U33" s="79"/>
    </row>
    <row r="34" spans="1:32" ht="15.75" x14ac:dyDescent="0.25">
      <c r="C34" s="106" t="s">
        <v>51</v>
      </c>
      <c r="D34" s="104"/>
      <c r="G34" s="79"/>
      <c r="H34" s="79"/>
      <c r="I34" s="79"/>
      <c r="K34" s="79"/>
    </row>
    <row r="35" spans="1:32" s="79" customFormat="1" ht="15.75" x14ac:dyDescent="0.25">
      <c r="C35" s="46"/>
      <c r="D35" s="46"/>
      <c r="E35" s="46"/>
      <c r="F35" s="46"/>
      <c r="G35" s="46"/>
      <c r="H35" s="46"/>
      <c r="I35" s="46"/>
      <c r="K35" s="46"/>
      <c r="O35" s="105"/>
      <c r="Q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05"/>
      <c r="AF35" s="105"/>
    </row>
    <row r="37" spans="1:32" hidden="1" x14ac:dyDescent="0.25"/>
    <row r="38" spans="1:32" s="1" customFormat="1" hidden="1" x14ac:dyDescent="0.25"/>
    <row r="39" spans="1:32" s="8" customFormat="1" ht="15.75" hidden="1" x14ac:dyDescent="0.25">
      <c r="A39" s="1"/>
      <c r="B39" s="1"/>
      <c r="C39" s="2" t="s">
        <v>23</v>
      </c>
      <c r="D39" s="191" t="s">
        <v>19</v>
      </c>
      <c r="E39" s="192"/>
      <c r="F39" s="192"/>
      <c r="G39" s="192"/>
      <c r="H39" s="193"/>
      <c r="I39" s="1"/>
      <c r="J39" s="1"/>
      <c r="K39" s="1"/>
      <c r="L39" s="1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 t="s">
        <v>20</v>
      </c>
      <c r="Z39" s="5"/>
      <c r="AA39" s="5"/>
      <c r="AB39" s="5"/>
      <c r="AC39" s="5"/>
      <c r="AD39" s="6"/>
      <c r="AE39" s="1"/>
      <c r="AF39" s="7"/>
    </row>
    <row r="40" spans="1:32" s="1" customFormat="1" hidden="1" x14ac:dyDescent="0.25">
      <c r="A40" s="9"/>
      <c r="B40" s="2" t="s">
        <v>24</v>
      </c>
      <c r="C40" s="10">
        <f>IMARGUMENT(D40)/2/PI()*24</f>
        <v>-11.858741737804076</v>
      </c>
      <c r="D40" s="191" t="str">
        <f>Y52</f>
        <v>-13,9778464562229-0,51715508291878i</v>
      </c>
      <c r="E40" s="192"/>
      <c r="F40" s="192"/>
      <c r="G40" s="192"/>
      <c r="H40" s="193"/>
      <c r="J40" s="11" t="s">
        <v>0</v>
      </c>
      <c r="K40" s="12" t="s">
        <v>1</v>
      </c>
      <c r="L40" s="12" t="str">
        <f>"-delta/(2l)"</f>
        <v>-delta/(2l)</v>
      </c>
      <c r="M40" s="12" t="str">
        <f>"-l/delta"</f>
        <v>-l/delta</v>
      </c>
      <c r="N40" s="12" t="s">
        <v>2</v>
      </c>
      <c r="O40" s="12" t="s">
        <v>3</v>
      </c>
      <c r="P40" s="12" t="s">
        <v>4</v>
      </c>
      <c r="Q40" s="12" t="s">
        <v>5</v>
      </c>
      <c r="R40" s="12" t="s">
        <v>6</v>
      </c>
      <c r="S40" s="12" t="s">
        <v>7</v>
      </c>
      <c r="T40" s="12" t="s">
        <v>8</v>
      </c>
      <c r="U40" s="12" t="s">
        <v>9</v>
      </c>
      <c r="V40" s="12" t="s">
        <v>10</v>
      </c>
      <c r="W40" s="13"/>
      <c r="Y40" s="14" t="s">
        <v>8</v>
      </c>
      <c r="Z40" s="15" t="s">
        <v>9</v>
      </c>
      <c r="AA40" s="15" t="s">
        <v>10</v>
      </c>
      <c r="AB40" s="15" t="s">
        <v>13</v>
      </c>
      <c r="AC40" s="15"/>
      <c r="AD40" s="16"/>
    </row>
    <row r="41" spans="1:32" s="1" customFormat="1" hidden="1" x14ac:dyDescent="0.25">
      <c r="A41" s="17" t="s">
        <v>8</v>
      </c>
      <c r="B41" s="10">
        <f>IMABS(D40)</f>
        <v>13.987410086700534</v>
      </c>
      <c r="C41" s="10">
        <f>IMARGUMENT(D41)/2/PI()*24</f>
        <v>0.99235197412489684</v>
      </c>
      <c r="D41" s="191" t="str">
        <f>AA52</f>
        <v>80,2783650810521+21,3383375910332i</v>
      </c>
      <c r="E41" s="192"/>
      <c r="F41" s="192"/>
      <c r="G41" s="192"/>
      <c r="H41" s="193"/>
      <c r="J41" s="18"/>
      <c r="K41" s="19"/>
      <c r="L41" s="19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21"/>
      <c r="Y41" s="22" t="str">
        <f>COMPLEX(1,0)</f>
        <v>1</v>
      </c>
      <c r="Z41" s="1" t="str">
        <f>COMPLEX(-H7,0)</f>
        <v>-0,13</v>
      </c>
      <c r="AA41" s="1" t="str">
        <f>COMPLEX(0,0)</f>
        <v>0</v>
      </c>
      <c r="AB41" s="1" t="str">
        <f>COMPLEX(1,0)</f>
        <v>1</v>
      </c>
      <c r="AD41" s="23"/>
    </row>
    <row r="42" spans="1:32" s="1" customFormat="1" hidden="1" x14ac:dyDescent="0.25">
      <c r="A42" s="17" t="s">
        <v>10</v>
      </c>
      <c r="B42" s="10">
        <f>IMABS(D41)</f>
        <v>83.065880788899037</v>
      </c>
      <c r="C42" s="10">
        <f>IMARGUMENT(D42)/2/PI()*24</f>
        <v>-3.8911826439523658</v>
      </c>
      <c r="D42" s="184" t="str">
        <f>Z52</f>
        <v>8,66054454536905-14,0597700973338i</v>
      </c>
      <c r="E42" s="184"/>
      <c r="F42" s="184"/>
      <c r="G42" s="184"/>
      <c r="H42" s="184"/>
      <c r="J42" s="18">
        <f t="shared" ref="J42:J51" si="1">IF(AND(D8&gt;0,E8&gt;0,F8&gt;0),SQRT((D8*24*3600)/(PI()*E8*F8)),0)</f>
        <v>0.14361922094451576</v>
      </c>
      <c r="K42" s="19">
        <f t="shared" ref="K42:K51" si="2">IF(AND(D8&gt;0,E8&gt;0,F8&gt;0),G8/J42,0)</f>
        <v>1.3925712636838892</v>
      </c>
      <c r="L42" s="19">
        <f t="shared" ref="L42:L51" si="3">IF(J42&lt;&gt;0,-J42/(2*D8),0)</f>
        <v>-3.9894228040143268E-2</v>
      </c>
      <c r="M42" s="19">
        <f t="shared" ref="M42:M51" si="4">IF(D8&lt;&gt;0,-D8/J42,0)</f>
        <v>-12.533141373155003</v>
      </c>
      <c r="N42" s="19">
        <f>COSH(K42)*COS(K42)</f>
        <v>0.37882035596621638</v>
      </c>
      <c r="O42" s="19">
        <f>SINH(K42)*SIN(K42)</f>
        <v>1.8584634039622401</v>
      </c>
      <c r="P42" s="19">
        <f>L42*(SINH(K42)*COS(K42)+COSH(K42)*SIN(K42))</f>
        <v>-9.7251786295199899E-2</v>
      </c>
      <c r="Q42" s="19">
        <f>L42*(COSH(K42)*SIN(K42)-SINH(K42)*COS(K42))</f>
        <v>-7.0540452414408358E-2</v>
      </c>
      <c r="R42" s="19">
        <f>M42*(SINH(K42)*COS(K42)-COSH(K42)*SIN(K42))</f>
        <v>22.160936708600566</v>
      </c>
      <c r="S42" s="19">
        <f>M42*(SINH(K42)*COS(K42)+COSH(K42)*SIN(K42))</f>
        <v>-30.552549737348453</v>
      </c>
      <c r="T42" s="19" t="str">
        <f>COMPLEX(N42,O42)</f>
        <v>0,378820355966216+1,85846340396224i</v>
      </c>
      <c r="U42" s="19" t="str">
        <f>COMPLEX(P42,Q42)</f>
        <v>-0,0972517862951999-0,0705404524144084i</v>
      </c>
      <c r="V42" s="19" t="str">
        <f>COMPLEX(R42,S42)</f>
        <v>22,1609367086006-30,5525497373485i</v>
      </c>
      <c r="W42" s="21"/>
      <c r="Y42" s="22" t="str">
        <f>IMSUM(IMPRODUCT(Y41,T42),IMPRODUCT(Z41,V42))</f>
        <v>-2,50210141615186+5,83029486981754i</v>
      </c>
      <c r="Z42" s="1" t="str">
        <f>IMSUM(IMPRODUCT(Y41,U42),IMPRODUCT(Z41,T42))</f>
        <v>-0,146498432570808-0,312140694929499i</v>
      </c>
      <c r="AA42" s="1" t="str">
        <f>IMSUM(IMPRODUCT(AB41,V42),IMPRODUCT(AA41,T42))</f>
        <v>22,1609367086006-30,5525497373485i</v>
      </c>
      <c r="AB42" s="1" t="str">
        <f>IMSUM(IMPRODUCT(AA41,U42),IMPRODUCT(AB41,T42))</f>
        <v>0,378820355966216+1,85846340396224i</v>
      </c>
      <c r="AD42" s="23"/>
    </row>
    <row r="43" spans="1:32" s="1" customFormat="1" hidden="1" x14ac:dyDescent="0.25">
      <c r="A43" s="17" t="s">
        <v>9</v>
      </c>
      <c r="B43" s="10">
        <f>IMABS(D42)</f>
        <v>16.513090777083594</v>
      </c>
      <c r="C43" s="10">
        <f>IMARGUMENT(D43)/2/PI()*24</f>
        <v>8.9618263056808942</v>
      </c>
      <c r="D43" s="184" t="str">
        <f>AB52</f>
        <v>-68,6822511492357+70,0689560408111i</v>
      </c>
      <c r="E43" s="184"/>
      <c r="F43" s="184"/>
      <c r="G43" s="184"/>
      <c r="H43" s="184"/>
      <c r="J43" s="18">
        <f t="shared" si="1"/>
        <v>0.1618405275227365</v>
      </c>
      <c r="K43" s="19">
        <f t="shared" si="2"/>
        <v>0.61789220247043064</v>
      </c>
      <c r="L43" s="19">
        <f t="shared" si="3"/>
        <v>-2.0230065940342064</v>
      </c>
      <c r="M43" s="19">
        <f t="shared" si="4"/>
        <v>-0.24715688098817223</v>
      </c>
      <c r="N43" s="19">
        <f t="shared" ref="N43:N51" si="5">COSH(K43)*COS(K43)</f>
        <v>0.97571439851246911</v>
      </c>
      <c r="O43" s="19">
        <f t="shared" ref="O43:O51" si="6">SINH(K43)*SIN(K43)</f>
        <v>0.38117249624164051</v>
      </c>
      <c r="P43" s="19">
        <f t="shared" ref="P43:P51" si="7">L43*(SINH(K43)*COS(K43)+COSH(K43)*SIN(K43))</f>
        <v>-2.4878553257327152</v>
      </c>
      <c r="Q43" s="19">
        <f t="shared" ref="Q43:Q51" si="8">L43*(COSH(K43)*SIN(K43)-SINH(K43)*COS(K43))</f>
        <v>-0.31793815549825755</v>
      </c>
      <c r="R43" s="19">
        <f t="shared" ref="R43:R51" si="9">M43*(SINH(K43)*COS(K43)-COSH(K43)*SIN(K43))</f>
        <v>3.8843473418136147E-2</v>
      </c>
      <c r="S43" s="19">
        <f t="shared" ref="S43:S51" si="10">M43*(SINH(K43)*COS(K43)+COSH(K43)*SIN(K43))</f>
        <v>-0.30394886723118325</v>
      </c>
      <c r="T43" s="19" t="str">
        <f t="shared" ref="T43" si="11">COMPLEX(N43,O43)</f>
        <v>0,975714398512469+0,381172496241641i</v>
      </c>
      <c r="U43" s="19" t="str">
        <f t="shared" ref="U43:U51" si="12">COMPLEX(P43,Q43)</f>
        <v>-2,48785532573272-0,317938155498258i</v>
      </c>
      <c r="V43" s="19" t="str">
        <f t="shared" ref="V43:V51" si="13">COMPLEX(R43,S43)</f>
        <v>0,0388434734181361-0,303948867231183i</v>
      </c>
      <c r="W43" s="21"/>
      <c r="Y43" s="22" t="str">
        <f t="shared" ref="Y43:Y52" si="14">IMSUM(IMPRODUCT(Y42,T43),IMPRODUCT(Z42,V43))</f>
        <v>-4,76424974624293+4,76737381325484i</v>
      </c>
      <c r="Z43" s="1" t="str">
        <f t="shared" ref="Z43:Z52" si="15">IMSUM(IMPRODUCT(Y42,U43),IMPRODUCT(Z42,T43))</f>
        <v>8,05457834846356-14,0698179769897i</v>
      </c>
      <c r="AA43" s="1" t="str">
        <f t="shared" ref="AA43:AA52" si="16">IMSUM(IMPRODUCT(AB42,V43),IMPRODUCT(AA42,T43))</f>
        <v>33,8481292258893-21,4063759699787i</v>
      </c>
      <c r="AB43" s="1" t="str">
        <f>IMSUM(IMPRODUCT(AA42,U43),IMPRODUCT(AB42,T43))</f>
        <v>-65,1858003820753+70,9222416405954i</v>
      </c>
      <c r="AD43" s="23"/>
    </row>
    <row r="44" spans="1:32" s="1" customFormat="1" hidden="1" x14ac:dyDescent="0.25">
      <c r="A44" s="17" t="s">
        <v>13</v>
      </c>
      <c r="B44" s="10">
        <f>IMABS(D43)</f>
        <v>98.116819269561574</v>
      </c>
      <c r="C44" s="2"/>
      <c r="D44" s="184"/>
      <c r="E44" s="184"/>
      <c r="F44" s="184"/>
      <c r="G44" s="184"/>
      <c r="H44" s="184"/>
      <c r="J44" s="18">
        <f t="shared" si="1"/>
        <v>0.12360774464742066</v>
      </c>
      <c r="K44" s="19">
        <f t="shared" si="2"/>
        <v>4.0450539844910399E-2</v>
      </c>
      <c r="L44" s="19">
        <f t="shared" si="3"/>
        <v>-6.1803872323710332E-2</v>
      </c>
      <c r="M44" s="19">
        <f t="shared" si="4"/>
        <v>-8.0901079689820801</v>
      </c>
      <c r="N44" s="19">
        <f t="shared" si="5"/>
        <v>0.99999955378307925</v>
      </c>
      <c r="O44" s="19">
        <f t="shared" si="6"/>
        <v>1.6362461250699683E-3</v>
      </c>
      <c r="P44" s="19">
        <f t="shared" si="7"/>
        <v>-4.9999995537830773E-3</v>
      </c>
      <c r="Q44" s="19">
        <f t="shared" si="8"/>
        <v>-2.7270769214734585E-6</v>
      </c>
      <c r="R44" s="19">
        <f t="shared" si="9"/>
        <v>3.5697353426147031E-4</v>
      </c>
      <c r="S44" s="19">
        <f t="shared" si="10"/>
        <v>-0.65449841108821494</v>
      </c>
      <c r="T44" s="19" t="str">
        <f>COMPLEX(N44,O44)</f>
        <v>0,999999553783079+0,00163624612506997i</v>
      </c>
      <c r="U44" s="19" t="str">
        <f t="shared" si="12"/>
        <v>-0,00499999955378308-2,72707692147346E-06i</v>
      </c>
      <c r="V44" s="19" t="str">
        <f t="shared" si="13"/>
        <v>0,00035697353426147-0,654498411088215i</v>
      </c>
      <c r="W44" s="21"/>
      <c r="Y44" s="22" t="str">
        <f t="shared" si="14"/>
        <v>-13,9778464562229-0,51715508291878i</v>
      </c>
      <c r="Z44" s="1" t="str">
        <f t="shared" si="15"/>
        <v>8,10143068712013-14,0804563006506i</v>
      </c>
      <c r="AA44" s="1" t="str">
        <f t="shared" si="16"/>
        <v>80,2783650810521+21,3383375910332i</v>
      </c>
      <c r="AB44" s="1" t="str">
        <f t="shared" ref="AB44:AB52" si="17">IMSUM(IMPRODUCT(AA43,U44),IMPRODUCT(AB43,T44))</f>
        <v>-65,4711165459936+70,9224895444524i</v>
      </c>
      <c r="AD44" s="23"/>
    </row>
    <row r="45" spans="1:32" s="1" customFormat="1" ht="15.75" hidden="1" x14ac:dyDescent="0.25">
      <c r="A45" s="17"/>
      <c r="B45" s="2"/>
      <c r="C45" s="24">
        <f>IMARGUMENT(D45)/2/PI()*24</f>
        <v>4.0324409061482926</v>
      </c>
      <c r="D45" s="194" t="str">
        <f>IMPRODUCT(IMDIV(D40,D42),COMPLEX(-1,0))</f>
        <v>0,417279507342515+0,737137138321967i</v>
      </c>
      <c r="E45" s="194"/>
      <c r="F45" s="194"/>
      <c r="G45" s="194"/>
      <c r="H45" s="194"/>
      <c r="J45" s="18">
        <f t="shared" si="1"/>
        <v>0</v>
      </c>
      <c r="K45" s="19">
        <f t="shared" si="2"/>
        <v>0</v>
      </c>
      <c r="L45" s="19">
        <f t="shared" si="3"/>
        <v>0</v>
      </c>
      <c r="M45" s="19">
        <f t="shared" si="4"/>
        <v>0</v>
      </c>
      <c r="N45" s="19">
        <f t="shared" si="5"/>
        <v>1</v>
      </c>
      <c r="O45" s="19">
        <f t="shared" si="6"/>
        <v>0</v>
      </c>
      <c r="P45" s="19">
        <f t="shared" si="7"/>
        <v>0</v>
      </c>
      <c r="Q45" s="19">
        <f t="shared" si="8"/>
        <v>0</v>
      </c>
      <c r="R45" s="19">
        <f t="shared" si="9"/>
        <v>0</v>
      </c>
      <c r="S45" s="19">
        <f t="shared" si="10"/>
        <v>0</v>
      </c>
      <c r="T45" s="19" t="str">
        <f t="shared" ref="T45:T51" si="18">COMPLEX(N45,O45)</f>
        <v>1</v>
      </c>
      <c r="U45" s="19" t="str">
        <f t="shared" si="12"/>
        <v>0</v>
      </c>
      <c r="V45" s="19" t="str">
        <f t="shared" si="13"/>
        <v>0</v>
      </c>
      <c r="W45" s="21"/>
      <c r="Y45" s="22" t="str">
        <f t="shared" si="14"/>
        <v>-13,9778464562229-0,51715508291878i</v>
      </c>
      <c r="Z45" s="1" t="str">
        <f t="shared" si="15"/>
        <v>8,10143068712013-14,0804563006506i</v>
      </c>
      <c r="AA45" s="1" t="str">
        <f t="shared" si="16"/>
        <v>80,2783650810521+21,3383375910332i</v>
      </c>
      <c r="AB45" s="1" t="str">
        <f t="shared" si="17"/>
        <v>-65,4711165459936+70,9224895444524i</v>
      </c>
      <c r="AD45" s="23"/>
    </row>
    <row r="46" spans="1:32" s="1" customFormat="1" ht="15.75" hidden="1" x14ac:dyDescent="0.25">
      <c r="A46" s="25" t="s">
        <v>11</v>
      </c>
      <c r="B46" s="24">
        <f>IMABS(D45)</f>
        <v>0.84704979070979702</v>
      </c>
      <c r="C46" s="26">
        <f>IMARGUMENT(D46)/2/PI()*24</f>
        <v>0.85300894963325824</v>
      </c>
      <c r="D46" s="181" t="str">
        <f>IMPRODUCT(IMDIV(D43,D42),COMPLEX(-1,0))</f>
        <v>5,79421502242009+1,31589590114481i</v>
      </c>
      <c r="E46" s="181"/>
      <c r="F46" s="181"/>
      <c r="G46" s="181"/>
      <c r="H46" s="181"/>
      <c r="I46" s="27"/>
      <c r="J46" s="18">
        <f t="shared" si="1"/>
        <v>0</v>
      </c>
      <c r="K46" s="19">
        <f t="shared" si="2"/>
        <v>0</v>
      </c>
      <c r="L46" s="19">
        <f t="shared" si="3"/>
        <v>0</v>
      </c>
      <c r="M46" s="19">
        <f t="shared" si="4"/>
        <v>0</v>
      </c>
      <c r="N46" s="19">
        <f t="shared" si="5"/>
        <v>1</v>
      </c>
      <c r="O46" s="19">
        <f t="shared" si="6"/>
        <v>0</v>
      </c>
      <c r="P46" s="19">
        <f t="shared" si="7"/>
        <v>0</v>
      </c>
      <c r="Q46" s="19">
        <f t="shared" si="8"/>
        <v>0</v>
      </c>
      <c r="R46" s="19">
        <f t="shared" si="9"/>
        <v>0</v>
      </c>
      <c r="S46" s="19">
        <f t="shared" si="10"/>
        <v>0</v>
      </c>
      <c r="T46" s="19" t="str">
        <f t="shared" si="18"/>
        <v>1</v>
      </c>
      <c r="U46" s="19" t="str">
        <f t="shared" si="12"/>
        <v>0</v>
      </c>
      <c r="V46" s="19" t="str">
        <f t="shared" si="13"/>
        <v>0</v>
      </c>
      <c r="W46" s="21"/>
      <c r="Y46" s="22" t="str">
        <f t="shared" si="14"/>
        <v>-13,9778464562229-0,51715508291878i</v>
      </c>
      <c r="Z46" s="1" t="str">
        <f t="shared" si="15"/>
        <v>8,10143068712013-14,0804563006506i</v>
      </c>
      <c r="AA46" s="1" t="str">
        <f t="shared" si="16"/>
        <v>80,2783650810521+21,3383375910332i</v>
      </c>
      <c r="AB46" s="1" t="str">
        <f t="shared" si="17"/>
        <v>-65,4711165459936+70,9224895444524i</v>
      </c>
      <c r="AD46" s="23"/>
    </row>
    <row r="47" spans="1:32" s="1" customFormat="1" ht="15.75" hidden="1" x14ac:dyDescent="0.25">
      <c r="A47" s="28" t="s">
        <v>12</v>
      </c>
      <c r="B47" s="26">
        <f>IMABS(D46)</f>
        <v>5.9417598191687588</v>
      </c>
      <c r="C47" s="29">
        <f>IMARGUMENT(D47)/2/PI()*24-12</f>
        <v>-8.1088173560476378</v>
      </c>
      <c r="D47" s="195" t="str">
        <f>IMDIV(COMPLEX(1,0),D42)</f>
        <v>0,0317605828069478+0,0515610179110267i</v>
      </c>
      <c r="E47" s="195"/>
      <c r="F47" s="195"/>
      <c r="G47" s="195"/>
      <c r="H47" s="195"/>
      <c r="I47" s="30"/>
      <c r="J47" s="18">
        <f t="shared" si="1"/>
        <v>0</v>
      </c>
      <c r="K47" s="19">
        <f t="shared" si="2"/>
        <v>0</v>
      </c>
      <c r="L47" s="19">
        <f t="shared" si="3"/>
        <v>0</v>
      </c>
      <c r="M47" s="19">
        <f t="shared" si="4"/>
        <v>0</v>
      </c>
      <c r="N47" s="19">
        <f t="shared" si="5"/>
        <v>1</v>
      </c>
      <c r="O47" s="19">
        <f t="shared" si="6"/>
        <v>0</v>
      </c>
      <c r="P47" s="19">
        <f t="shared" si="7"/>
        <v>0</v>
      </c>
      <c r="Q47" s="19">
        <f t="shared" si="8"/>
        <v>0</v>
      </c>
      <c r="R47" s="19">
        <f t="shared" si="9"/>
        <v>0</v>
      </c>
      <c r="S47" s="19">
        <f t="shared" si="10"/>
        <v>0</v>
      </c>
      <c r="T47" s="19" t="str">
        <f t="shared" si="18"/>
        <v>1</v>
      </c>
      <c r="U47" s="19" t="str">
        <f t="shared" si="12"/>
        <v>0</v>
      </c>
      <c r="V47" s="19" t="str">
        <f t="shared" si="13"/>
        <v>0</v>
      </c>
      <c r="W47" s="21"/>
      <c r="Y47" s="22" t="str">
        <f t="shared" si="14"/>
        <v>-13,9778464562229-0,51715508291878i</v>
      </c>
      <c r="Z47" s="1" t="str">
        <f t="shared" si="15"/>
        <v>8,10143068712013-14,0804563006506i</v>
      </c>
      <c r="AA47" s="1" t="str">
        <f t="shared" si="16"/>
        <v>80,2783650810521+21,3383375910332i</v>
      </c>
      <c r="AB47" s="1" t="str">
        <f t="shared" si="17"/>
        <v>-65,4711165459936+70,9224895444524i</v>
      </c>
      <c r="AD47" s="23"/>
    </row>
    <row r="48" spans="1:32" s="8" customFormat="1" ht="15.75" hidden="1" x14ac:dyDescent="0.25">
      <c r="A48" s="31" t="s">
        <v>16</v>
      </c>
      <c r="B48" s="29">
        <f>IMABS(D47)</f>
        <v>6.0558015062072534E-2</v>
      </c>
      <c r="C48" s="2"/>
      <c r="D48" s="184"/>
      <c r="E48" s="184"/>
      <c r="F48" s="184"/>
      <c r="G48" s="184"/>
      <c r="H48" s="184"/>
      <c r="I48" s="7"/>
      <c r="J48" s="18">
        <f t="shared" si="1"/>
        <v>0</v>
      </c>
      <c r="K48" s="19">
        <f t="shared" si="2"/>
        <v>0</v>
      </c>
      <c r="L48" s="19">
        <f t="shared" si="3"/>
        <v>0</v>
      </c>
      <c r="M48" s="19">
        <f t="shared" si="4"/>
        <v>0</v>
      </c>
      <c r="N48" s="19">
        <f t="shared" si="5"/>
        <v>1</v>
      </c>
      <c r="O48" s="19">
        <f t="shared" si="6"/>
        <v>0</v>
      </c>
      <c r="P48" s="19">
        <f t="shared" si="7"/>
        <v>0</v>
      </c>
      <c r="Q48" s="19">
        <f t="shared" si="8"/>
        <v>0</v>
      </c>
      <c r="R48" s="19">
        <f t="shared" si="9"/>
        <v>0</v>
      </c>
      <c r="S48" s="19">
        <f t="shared" si="10"/>
        <v>0</v>
      </c>
      <c r="T48" s="19" t="str">
        <f t="shared" si="18"/>
        <v>1</v>
      </c>
      <c r="U48" s="19" t="str">
        <f t="shared" si="12"/>
        <v>0</v>
      </c>
      <c r="V48" s="19" t="str">
        <f t="shared" si="13"/>
        <v>0</v>
      </c>
      <c r="W48" s="21"/>
      <c r="X48" s="1"/>
      <c r="Y48" s="22" t="str">
        <f t="shared" si="14"/>
        <v>-13,9778464562229-0,51715508291878i</v>
      </c>
      <c r="Z48" s="1" t="str">
        <f t="shared" si="15"/>
        <v>8,10143068712013-14,0804563006506i</v>
      </c>
      <c r="AA48" s="1" t="str">
        <f t="shared" si="16"/>
        <v>80,2783650810521+21,3383375910332i</v>
      </c>
      <c r="AB48" s="1" t="str">
        <f t="shared" si="17"/>
        <v>-65,4711165459936+70,9224895444524i</v>
      </c>
      <c r="AC48" s="1"/>
      <c r="AD48" s="23"/>
      <c r="AE48" s="1"/>
    </row>
    <row r="49" spans="1:31" s="1" customFormat="1" hidden="1" x14ac:dyDescent="0.25">
      <c r="A49" s="17"/>
      <c r="B49" s="2"/>
      <c r="C49" s="2"/>
      <c r="D49" s="184"/>
      <c r="E49" s="184"/>
      <c r="F49" s="184"/>
      <c r="G49" s="184"/>
      <c r="H49" s="184"/>
      <c r="J49" s="18">
        <f t="shared" si="1"/>
        <v>0</v>
      </c>
      <c r="K49" s="19">
        <f t="shared" si="2"/>
        <v>0</v>
      </c>
      <c r="L49" s="19">
        <f t="shared" si="3"/>
        <v>0</v>
      </c>
      <c r="M49" s="19">
        <f t="shared" si="4"/>
        <v>0</v>
      </c>
      <c r="N49" s="19">
        <f t="shared" si="5"/>
        <v>1</v>
      </c>
      <c r="O49" s="19">
        <f t="shared" si="6"/>
        <v>0</v>
      </c>
      <c r="P49" s="19">
        <f t="shared" si="7"/>
        <v>0</v>
      </c>
      <c r="Q49" s="19">
        <f t="shared" si="8"/>
        <v>0</v>
      </c>
      <c r="R49" s="19">
        <f t="shared" si="9"/>
        <v>0</v>
      </c>
      <c r="S49" s="19">
        <f t="shared" si="10"/>
        <v>0</v>
      </c>
      <c r="T49" s="19" t="str">
        <f t="shared" si="18"/>
        <v>1</v>
      </c>
      <c r="U49" s="19" t="str">
        <f t="shared" si="12"/>
        <v>0</v>
      </c>
      <c r="V49" s="19" t="str">
        <f t="shared" si="13"/>
        <v>0</v>
      </c>
      <c r="W49" s="21"/>
      <c r="Y49" s="22" t="str">
        <f t="shared" si="14"/>
        <v>-13,9778464562229-0,51715508291878i</v>
      </c>
      <c r="Z49" s="1" t="str">
        <f t="shared" si="15"/>
        <v>8,10143068712013-14,0804563006506i</v>
      </c>
      <c r="AA49" s="1" t="str">
        <f t="shared" si="16"/>
        <v>80,2783650810521+21,3383375910332i</v>
      </c>
      <c r="AB49" s="1" t="str">
        <f t="shared" si="17"/>
        <v>-65,4711165459936+70,9224895444524i</v>
      </c>
      <c r="AD49" s="23"/>
    </row>
    <row r="50" spans="1:31" s="1" customFormat="1" hidden="1" x14ac:dyDescent="0.25">
      <c r="A50" s="17"/>
      <c r="B50" s="2"/>
      <c r="C50" s="32"/>
      <c r="D50" s="185" t="str">
        <f>IMSUM(D40,COMPLEX(-1,0))</f>
        <v>-14,9778464562229-0,51715508291878i</v>
      </c>
      <c r="E50" s="185"/>
      <c r="F50" s="185"/>
      <c r="G50" s="185"/>
      <c r="H50" s="185"/>
      <c r="J50" s="18">
        <f t="shared" si="1"/>
        <v>0</v>
      </c>
      <c r="K50" s="19">
        <f t="shared" si="2"/>
        <v>0</v>
      </c>
      <c r="L50" s="19">
        <f t="shared" si="3"/>
        <v>0</v>
      </c>
      <c r="M50" s="19">
        <f t="shared" si="4"/>
        <v>0</v>
      </c>
      <c r="N50" s="19">
        <f t="shared" si="5"/>
        <v>1</v>
      </c>
      <c r="O50" s="19">
        <f t="shared" si="6"/>
        <v>0</v>
      </c>
      <c r="P50" s="19">
        <f t="shared" si="7"/>
        <v>0</v>
      </c>
      <c r="Q50" s="19">
        <f t="shared" si="8"/>
        <v>0</v>
      </c>
      <c r="R50" s="19">
        <f t="shared" si="9"/>
        <v>0</v>
      </c>
      <c r="S50" s="19">
        <f t="shared" si="10"/>
        <v>0</v>
      </c>
      <c r="T50" s="19" t="str">
        <f t="shared" si="18"/>
        <v>1</v>
      </c>
      <c r="U50" s="19" t="str">
        <f t="shared" si="12"/>
        <v>0</v>
      </c>
      <c r="V50" s="19" t="str">
        <f t="shared" si="13"/>
        <v>0</v>
      </c>
      <c r="W50" s="21"/>
      <c r="Y50" s="22" t="str">
        <f t="shared" si="14"/>
        <v>-13,9778464562229-0,51715508291878i</v>
      </c>
      <c r="Z50" s="1" t="str">
        <f t="shared" si="15"/>
        <v>8,10143068712013-14,0804563006506i</v>
      </c>
      <c r="AA50" s="1" t="str">
        <f t="shared" si="16"/>
        <v>80,2783650810521+21,3383375910332i</v>
      </c>
      <c r="AB50" s="1" t="str">
        <f t="shared" si="17"/>
        <v>-65,4711165459936+70,9224895444524i</v>
      </c>
      <c r="AD50" s="23"/>
    </row>
    <row r="51" spans="1:31" s="1" customFormat="1" hidden="1" x14ac:dyDescent="0.25">
      <c r="A51" s="33" t="s">
        <v>14</v>
      </c>
      <c r="B51" s="32"/>
      <c r="C51" s="32"/>
      <c r="D51" s="185" t="str">
        <f>D42</f>
        <v>8,66054454536905-14,0597700973338i</v>
      </c>
      <c r="E51" s="185"/>
      <c r="F51" s="185"/>
      <c r="G51" s="185"/>
      <c r="H51" s="185"/>
      <c r="J51" s="18">
        <f t="shared" si="1"/>
        <v>0</v>
      </c>
      <c r="K51" s="19">
        <f t="shared" si="2"/>
        <v>0</v>
      </c>
      <c r="L51" s="19">
        <f t="shared" si="3"/>
        <v>0</v>
      </c>
      <c r="M51" s="19">
        <f t="shared" si="4"/>
        <v>0</v>
      </c>
      <c r="N51" s="19">
        <f t="shared" si="5"/>
        <v>1</v>
      </c>
      <c r="O51" s="19">
        <f t="shared" si="6"/>
        <v>0</v>
      </c>
      <c r="P51" s="19">
        <f t="shared" si="7"/>
        <v>0</v>
      </c>
      <c r="Q51" s="19">
        <f t="shared" si="8"/>
        <v>0</v>
      </c>
      <c r="R51" s="19">
        <f t="shared" si="9"/>
        <v>0</v>
      </c>
      <c r="S51" s="19">
        <f t="shared" si="10"/>
        <v>0</v>
      </c>
      <c r="T51" s="19" t="str">
        <f t="shared" si="18"/>
        <v>1</v>
      </c>
      <c r="U51" s="19" t="str">
        <f t="shared" si="12"/>
        <v>0</v>
      </c>
      <c r="V51" s="19" t="str">
        <f t="shared" si="13"/>
        <v>0</v>
      </c>
      <c r="W51" s="21"/>
      <c r="Y51" s="22" t="str">
        <f t="shared" si="14"/>
        <v>-13,9778464562229-0,51715508291878i</v>
      </c>
      <c r="Z51" s="1" t="str">
        <f t="shared" si="15"/>
        <v>8,10143068712013-14,0804563006506i</v>
      </c>
      <c r="AA51" s="1" t="str">
        <f t="shared" si="16"/>
        <v>80,2783650810521+21,3383375910332i</v>
      </c>
      <c r="AB51" s="1" t="str">
        <f t="shared" si="17"/>
        <v>-65,4711165459936+70,9224895444524i</v>
      </c>
      <c r="AD51" s="23"/>
    </row>
    <row r="52" spans="1:31" s="1" customFormat="1" ht="15.75" hidden="1" x14ac:dyDescent="0.25">
      <c r="A52" s="33"/>
      <c r="B52" s="32"/>
      <c r="C52" s="34">
        <f>IMARGUMENT(D52)/2/PI()*24</f>
        <v>-7.9769824846998905</v>
      </c>
      <c r="D52" s="196" t="str">
        <f>IMDIV(D50,D51)</f>
        <v>-0,449040090149463-0,788698156232993i</v>
      </c>
      <c r="E52" s="196"/>
      <c r="F52" s="196"/>
      <c r="G52" s="196"/>
      <c r="H52" s="196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 t="str">
        <f>COMPLEX(1,0)</f>
        <v>1</v>
      </c>
      <c r="U52" s="19" t="str">
        <f>COMPLEX(-H18,0)</f>
        <v>-0,04</v>
      </c>
      <c r="V52" s="19" t="str">
        <f>COMPLEX(0,0)</f>
        <v>0</v>
      </c>
      <c r="W52" s="21"/>
      <c r="Y52" s="35" t="str">
        <f t="shared" si="14"/>
        <v>-13,9778464562229-0,51715508291878i</v>
      </c>
      <c r="Z52" s="36" t="str">
        <f t="shared" si="15"/>
        <v>8,66054454536905-14,0597700973338i</v>
      </c>
      <c r="AA52" s="36" t="str">
        <f t="shared" si="16"/>
        <v>80,2783650810521+21,3383375910332i</v>
      </c>
      <c r="AB52" s="36" t="str">
        <f t="shared" si="17"/>
        <v>-68,6822511492357+70,0689560408111i</v>
      </c>
      <c r="AC52" s="36"/>
      <c r="AD52" s="37"/>
    </row>
    <row r="53" spans="1:31" s="1" customFormat="1" ht="15.75" hidden="1" x14ac:dyDescent="0.25">
      <c r="A53" s="38" t="s">
        <v>17</v>
      </c>
      <c r="B53" s="39">
        <f>IMABS(D52)*3600*24/2/PI()/1000</f>
        <v>12.479971826698097</v>
      </c>
      <c r="C53" s="2"/>
      <c r="D53" s="184"/>
      <c r="E53" s="184"/>
      <c r="F53" s="184"/>
      <c r="G53" s="184"/>
      <c r="H53" s="184"/>
      <c r="I53" s="40"/>
    </row>
    <row r="54" spans="1:31" s="1" customFormat="1" ht="17.25" hidden="1" x14ac:dyDescent="0.3">
      <c r="A54" s="17"/>
      <c r="B54" s="2"/>
      <c r="C54" s="32"/>
      <c r="D54" s="185" t="str">
        <f>IMSUM(D43,COMPLEX(-1,0))</f>
        <v>-69,6822511492357+70,0689560408111i</v>
      </c>
      <c r="E54" s="185"/>
      <c r="F54" s="185"/>
      <c r="G54" s="185"/>
      <c r="H54" s="185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1" customFormat="1" hidden="1" x14ac:dyDescent="0.25">
      <c r="A55" s="33" t="s">
        <v>15</v>
      </c>
      <c r="B55" s="32"/>
      <c r="C55" s="32"/>
      <c r="D55" s="185" t="str">
        <f>D42</f>
        <v>8,66054454536905-14,0597700973338i</v>
      </c>
      <c r="E55" s="185"/>
      <c r="F55" s="185"/>
      <c r="G55" s="185"/>
      <c r="H55" s="185"/>
    </row>
    <row r="56" spans="1:31" s="1" customFormat="1" ht="15.75" hidden="1" x14ac:dyDescent="0.25">
      <c r="A56" s="33"/>
      <c r="B56" s="32"/>
      <c r="C56" s="42">
        <f>IMARGUMENT(D56)/2/PI()*24</f>
        <v>-11.119386854086581</v>
      </c>
      <c r="D56" s="181" t="str">
        <f>IMDIV(D54,D55)</f>
        <v>-5,82597560522704-1,36745691905584i</v>
      </c>
      <c r="E56" s="181"/>
      <c r="F56" s="181"/>
      <c r="G56" s="181"/>
      <c r="H56" s="181"/>
    </row>
    <row r="57" spans="1:31" s="1" customFormat="1" ht="15.75" hidden="1" x14ac:dyDescent="0.25">
      <c r="A57" s="28" t="s">
        <v>18</v>
      </c>
      <c r="B57" s="43">
        <f>IMABS(D56)*3600*24/2/PI()/1000</f>
        <v>82.290128152756267</v>
      </c>
      <c r="I57" s="30"/>
    </row>
    <row r="58" spans="1:31" s="1" customFormat="1" hidden="1" x14ac:dyDescent="0.25"/>
    <row r="59" spans="1:31" s="1" customFormat="1" hidden="1" x14ac:dyDescent="0.25"/>
    <row r="62" spans="1:31" ht="15.75" x14ac:dyDescent="0.25">
      <c r="J62" s="105"/>
      <c r="K62" s="105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</row>
    <row r="63" spans="1:31" ht="15.75" x14ac:dyDescent="0.25">
      <c r="I63" s="105"/>
      <c r="J63" s="105"/>
      <c r="K63" s="105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</row>
    <row r="64" spans="1:31" ht="15.75" x14ac:dyDescent="0.25">
      <c r="J64" s="105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</row>
    <row r="65" spans="1:9" ht="15.75" x14ac:dyDescent="0.25">
      <c r="C65" s="79"/>
      <c r="D65" s="79"/>
      <c r="E65" s="79"/>
      <c r="F65" s="79"/>
      <c r="G65" s="79"/>
    </row>
    <row r="66" spans="1:9" ht="15.75" x14ac:dyDescent="0.25">
      <c r="A66" s="79"/>
      <c r="B66" s="79"/>
      <c r="I66" s="79"/>
    </row>
  </sheetData>
  <sheetProtection algorithmName="SHA-512" hashValue="Zn/4iPNd3bKDSGGbOeaGjd299y1Z0afoLw9As9J1WNe9CdxXtlIZSUGgTa2hZkzanwCm9JZ4yDnz2FMMkJJzBw==" saltValue="KEkbh9SbyqIRTbw8skcYPw==" spinCount="100000" sheet="1" objects="1" scenarios="1"/>
  <mergeCells count="38">
    <mergeCell ref="D55:H55"/>
    <mergeCell ref="D56:H56"/>
    <mergeCell ref="D49:H49"/>
    <mergeCell ref="D50:H50"/>
    <mergeCell ref="D51:H51"/>
    <mergeCell ref="D52:H52"/>
    <mergeCell ref="D53:H53"/>
    <mergeCell ref="D54:H54"/>
    <mergeCell ref="D48:H48"/>
    <mergeCell ref="L25:N25"/>
    <mergeCell ref="L28:Q2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L23:Q24"/>
    <mergeCell ref="L10:N10"/>
    <mergeCell ref="L11:N11"/>
    <mergeCell ref="L12:N12"/>
    <mergeCell ref="L13:N14"/>
    <mergeCell ref="O13:O14"/>
    <mergeCell ref="P13:P14"/>
    <mergeCell ref="L15:N16"/>
    <mergeCell ref="O15:O16"/>
    <mergeCell ref="P15:P16"/>
    <mergeCell ref="L17:N18"/>
    <mergeCell ref="O17:O18"/>
    <mergeCell ref="L9:N9"/>
    <mergeCell ref="O2:R2"/>
    <mergeCell ref="B3:C3"/>
    <mergeCell ref="L6:Q6"/>
    <mergeCell ref="L7:N7"/>
    <mergeCell ref="L8:N8"/>
  </mergeCells>
  <hyperlinks>
    <hyperlink ref="D30" r:id="rId1" xr:uid="{E56B3505-63A9-42F5-A32A-748910D1D61D}"/>
    <hyperlink ref="O2" r:id="rId2" xr:uid="{88D23BD8-16B0-4724-99C8-88BD6F367BF4}"/>
  </hyperlinks>
  <pageMargins left="0.70866141732283472" right="0.70866141732283472" top="0.78740157480314965" bottom="0.78740157480314965" header="0.31496062992125984" footer="0.31496062992125984"/>
  <pageSetup paperSize="9" scale="7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Calculation Tool</vt:lpstr>
      <vt:lpstr>Interactive Chart</vt:lpstr>
      <vt:lpstr>Materials</vt:lpstr>
      <vt:lpstr>Validation example</vt:lpstr>
      <vt:lpstr>'Calculation Tool'!Druckbereich</vt:lpstr>
      <vt:lpstr>'Interactive Chart'!Druckbereich</vt:lpstr>
      <vt:lpstr>'Validation example'!Druckbereich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2020-10-23T08:05:56Z</dcterms:created>
  <dcterms:modified xsi:type="dcterms:W3CDTF">2024-02-26T10:40:00Z</dcterms:modified>
</cp:coreProperties>
</file>